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5660" windowHeight="12660" tabRatio="911" firstSheet="23" activeTab="38"/>
  </bookViews>
  <sheets>
    <sheet name="Северная 50Б" sheetId="4" r:id="rId1"/>
    <sheet name="Северная 50 А" sheetId="5" r:id="rId2"/>
    <sheet name="Северная 46" sheetId="6" r:id="rId3"/>
    <sheet name="Нефтяников 93" sheetId="7" r:id="rId4"/>
    <sheet name="Нефтяников 91" sheetId="8" r:id="rId5"/>
    <sheet name="Нефтяников 87" sheetId="9" r:id="rId6"/>
    <sheet name="Победы 25" sheetId="10" r:id="rId7"/>
    <sheet name="Победы 23" sheetId="11" r:id="rId8"/>
    <sheet name="Победы 21 а" sheetId="12" r:id="rId9"/>
    <sheet name="Победы 21" sheetId="13" r:id="rId10"/>
    <sheet name="Победы 19 а" sheetId="14" r:id="rId11"/>
    <sheet name="Победы 17 а" sheetId="15" r:id="rId12"/>
    <sheet name="Мира 12 б" sheetId="16" r:id="rId13"/>
    <sheet name="Мира 12 а" sheetId="17" r:id="rId14"/>
    <sheet name="Мира 12" sheetId="18" r:id="rId15"/>
    <sheet name="Мира 10 а" sheetId="19" r:id="rId16"/>
    <sheet name="Мира 10" sheetId="20" r:id="rId17"/>
    <sheet name="Мира 8" sheetId="21" r:id="rId18"/>
    <sheet name="Мира 6 а" sheetId="22" r:id="rId19"/>
    <sheet name="Мира 4 а" sheetId="23" r:id="rId20"/>
    <sheet name="Менделеева 24 а" sheetId="24" r:id="rId21"/>
    <sheet name="Менделеева 24" sheetId="25" r:id="rId22"/>
    <sheet name="Менделеева 22" sheetId="26" r:id="rId23"/>
    <sheet name="Менделеева 20" sheetId="27" r:id="rId24"/>
    <sheet name="Менделеева 18" sheetId="28" r:id="rId25"/>
    <sheet name="Менделеева 16" sheetId="29" r:id="rId26"/>
    <sheet name="Ленина 3 а" sheetId="30" r:id="rId27"/>
    <sheet name="Ленина 3" sheetId="31" r:id="rId28"/>
    <sheet name="Ленина 1" sheetId="32" r:id="rId29"/>
    <sheet name="Жукова 14" sheetId="33" r:id="rId30"/>
    <sheet name="Жукова 12а" sheetId="34" r:id="rId31"/>
    <sheet name="Жукова 22" sheetId="44" r:id="rId32"/>
    <sheet name="Мира 19а" sheetId="35" r:id="rId33"/>
    <sheet name="Северная 24 " sheetId="36" r:id="rId34"/>
    <sheet name="Северная 22" sheetId="37" r:id="rId35"/>
    <sheet name="Северная 20" sheetId="39" r:id="rId36"/>
    <sheet name="Северная 16 а" sheetId="40" r:id="rId37"/>
    <sheet name="Северная 14 " sheetId="41" r:id="rId38"/>
    <sheet name="Северная 18" sheetId="43" r:id="rId39"/>
  </sheets>
  <externalReferences>
    <externalReference r:id="rId40"/>
  </externalReferences>
  <definedNames>
    <definedName name="_xlnm.Print_Area" localSheetId="30">'Жукова 12а'!$A$1:$L$31</definedName>
    <definedName name="_xlnm.Print_Area" localSheetId="29">'Жукова 14'!$A$1:$L$31</definedName>
    <definedName name="_xlnm.Print_Area" localSheetId="31">'Жукова 22'!$A$1:$L$29</definedName>
    <definedName name="_xlnm.Print_Area" localSheetId="28">'Ленина 1'!$A$1:$L$28</definedName>
    <definedName name="_xlnm.Print_Area" localSheetId="27">'Ленина 3'!$A$1:$L$28</definedName>
    <definedName name="_xlnm.Print_Area" localSheetId="26">'Ленина 3 а'!$A$1:$L$28</definedName>
    <definedName name="_xlnm.Print_Area" localSheetId="25">'Менделеева 16'!$A$1:$L$35</definedName>
    <definedName name="_xlnm.Print_Area" localSheetId="24">'Менделеева 18'!$A$1:$L$28</definedName>
    <definedName name="_xlnm.Print_Area" localSheetId="23">'Менделеева 20'!$A$1:$L$29</definedName>
    <definedName name="_xlnm.Print_Area" localSheetId="22">'Менделеева 22'!$A$1:$L$27</definedName>
    <definedName name="_xlnm.Print_Area" localSheetId="21">'Менделеева 24'!$A$1:$L$27</definedName>
    <definedName name="_xlnm.Print_Area" localSheetId="20">'Менделеева 24 а'!$A$1:$L$28</definedName>
    <definedName name="_xlnm.Print_Area" localSheetId="16">'Мира 10'!$A$1:$L$35</definedName>
    <definedName name="_xlnm.Print_Area" localSheetId="15">'Мира 10 а'!$A$1:$L$35</definedName>
    <definedName name="_xlnm.Print_Area" localSheetId="14">'Мира 12'!$A$1:$L$35</definedName>
    <definedName name="_xlnm.Print_Area" localSheetId="13">'Мира 12 а'!$A$1:$L$35</definedName>
    <definedName name="_xlnm.Print_Area" localSheetId="12">'Мира 12 б'!$A$1:$L$35</definedName>
    <definedName name="_xlnm.Print_Area" localSheetId="32">'Мира 19а'!$A$1:$L$29</definedName>
    <definedName name="_xlnm.Print_Area" localSheetId="19">'Мира 4 а'!$A$1:$L$34</definedName>
    <definedName name="_xlnm.Print_Area" localSheetId="18">'Мира 6 а'!$A$1:$L$35</definedName>
    <definedName name="_xlnm.Print_Area" localSheetId="17">'Мира 8'!$A$1:$L$27</definedName>
    <definedName name="_xlnm.Print_Area" localSheetId="5">'Нефтяников 87'!$A$1:$T$30</definedName>
    <definedName name="_xlnm.Print_Area" localSheetId="4">'Нефтяников 91'!$A$1:$T$30</definedName>
    <definedName name="_xlnm.Print_Area" localSheetId="3">'Нефтяников 93'!$A$1:$T$30</definedName>
    <definedName name="_xlnm.Print_Area" localSheetId="11">'Победы 17 а'!$A$1:$L$30</definedName>
    <definedName name="_xlnm.Print_Area" localSheetId="10">'Победы 19 а'!$A$1:$L$30</definedName>
    <definedName name="_xlnm.Print_Area" localSheetId="9">'Победы 21'!$A$1:$L$30</definedName>
    <definedName name="_xlnm.Print_Area" localSheetId="8">'Победы 21 а'!$A$1:$L$30</definedName>
    <definedName name="_xlnm.Print_Area" localSheetId="7">'Победы 23'!$A$1:$L$30</definedName>
    <definedName name="_xlnm.Print_Area" localSheetId="6">'Победы 25'!$A$1:$L$29</definedName>
    <definedName name="_xlnm.Print_Area" localSheetId="37">'Северная 14 '!$A$1:$L$28</definedName>
    <definedName name="_xlnm.Print_Area" localSheetId="36">'Северная 16 а'!$A$1:$L$28</definedName>
    <definedName name="_xlnm.Print_Area" localSheetId="38">'Северная 18'!$A$1:$L$28</definedName>
    <definedName name="_xlnm.Print_Area" localSheetId="35">'Северная 20'!$A$1:$L$29</definedName>
    <definedName name="_xlnm.Print_Area" localSheetId="34">'Северная 22'!$A$1:$L$29</definedName>
    <definedName name="_xlnm.Print_Area" localSheetId="33">'Северная 24 '!$A$1:$L$29</definedName>
    <definedName name="_xlnm.Print_Area" localSheetId="2">'Северная 46'!$A$1:$T$29</definedName>
    <definedName name="_xlnm.Print_Area" localSheetId="1">'Северная 50 А'!$A$1:$T$29</definedName>
    <definedName name="_xlnm.Print_Area" localSheetId="0">'Северная 50Б'!$A$1:$T$29</definedName>
  </definedNames>
  <calcPr calcId="144525" refMode="R1C1"/>
</workbook>
</file>

<file path=xl/calcChain.xml><?xml version="1.0" encoding="utf-8"?>
<calcChain xmlns="http://schemas.openxmlformats.org/spreadsheetml/2006/main">
  <c r="J9" i="43" l="1"/>
  <c r="J10" i="43"/>
  <c r="J8" i="43"/>
  <c r="J9" i="41"/>
  <c r="J10" i="41"/>
  <c r="J8" i="41"/>
  <c r="J9" i="40"/>
  <c r="J10" i="40"/>
  <c r="J8" i="40"/>
  <c r="J9" i="39"/>
  <c r="J10" i="39"/>
  <c r="J8" i="39"/>
  <c r="J9" i="37"/>
  <c r="J10" i="37"/>
  <c r="J8" i="37"/>
  <c r="J9" i="36"/>
  <c r="J10" i="36"/>
  <c r="J8" i="36"/>
  <c r="J9" i="35"/>
  <c r="J10" i="35"/>
  <c r="J8" i="35"/>
  <c r="J9" i="44"/>
  <c r="J10" i="44"/>
  <c r="J8" i="44"/>
  <c r="J9" i="34"/>
  <c r="J10" i="34"/>
  <c r="J8" i="34"/>
  <c r="K9" i="33"/>
  <c r="K10" i="33"/>
  <c r="K8" i="33"/>
  <c r="K9" i="32"/>
  <c r="K10" i="32"/>
  <c r="K8" i="32"/>
  <c r="K9" i="31"/>
  <c r="K10" i="31"/>
  <c r="K8" i="31"/>
  <c r="K9" i="30"/>
  <c r="K10" i="30"/>
  <c r="K8" i="30"/>
  <c r="K9" i="29"/>
  <c r="K10" i="29"/>
  <c r="K8" i="29"/>
  <c r="K9" i="28"/>
  <c r="K10" i="28"/>
  <c r="K8" i="28"/>
  <c r="K9" i="27"/>
  <c r="K10" i="27"/>
  <c r="K8" i="27"/>
  <c r="K9" i="26"/>
  <c r="K10" i="26"/>
  <c r="K8" i="26"/>
  <c r="K9" i="25"/>
  <c r="K10" i="25"/>
  <c r="K8" i="25"/>
  <c r="K9" i="24"/>
  <c r="K10" i="24"/>
  <c r="K8" i="24"/>
  <c r="K9" i="23"/>
  <c r="K10" i="23"/>
  <c r="K8" i="23"/>
  <c r="K9" i="22"/>
  <c r="K10" i="22"/>
  <c r="K8" i="22"/>
  <c r="K9" i="21"/>
  <c r="K10" i="21"/>
  <c r="K8" i="21"/>
  <c r="K9" i="20"/>
  <c r="K10" i="20"/>
  <c r="K8" i="20"/>
  <c r="K9" i="19"/>
  <c r="K10" i="19"/>
  <c r="K8" i="19"/>
  <c r="K9" i="18"/>
  <c r="K10" i="18"/>
  <c r="K8" i="18"/>
  <c r="K9" i="17"/>
  <c r="K10" i="17"/>
  <c r="K8" i="17"/>
  <c r="K9" i="16"/>
  <c r="K10" i="16"/>
  <c r="K8" i="16"/>
  <c r="K9" i="15"/>
  <c r="K10" i="15"/>
  <c r="K11" i="15"/>
  <c r="K12" i="15"/>
  <c r="K8" i="15"/>
  <c r="K9" i="14"/>
  <c r="K10" i="14"/>
  <c r="K8" i="14"/>
  <c r="K9" i="13"/>
  <c r="K10" i="13"/>
  <c r="K11" i="13"/>
  <c r="K12" i="13"/>
  <c r="K8" i="13"/>
  <c r="K9" i="12"/>
  <c r="K10" i="12"/>
  <c r="K8" i="12"/>
  <c r="K9" i="11" l="1"/>
  <c r="K10" i="11"/>
  <c r="K8" i="11"/>
  <c r="K9" i="10"/>
  <c r="K10" i="10"/>
  <c r="K8" i="10"/>
  <c r="J9" i="9"/>
  <c r="J10" i="9"/>
  <c r="J8" i="9"/>
  <c r="J9" i="8"/>
  <c r="J10" i="8"/>
  <c r="J8" i="8"/>
  <c r="J9" i="6"/>
  <c r="J10" i="6"/>
  <c r="J8" i="6"/>
  <c r="J10" i="4"/>
  <c r="J9" i="4"/>
  <c r="J8" i="4"/>
  <c r="D11" i="15" l="1"/>
  <c r="I11" i="15"/>
  <c r="D11" i="14"/>
  <c r="D11" i="13"/>
  <c r="I11" i="12"/>
  <c r="D11" i="12"/>
  <c r="D11" i="11"/>
  <c r="D11" i="10"/>
  <c r="K11" i="12" l="1"/>
  <c r="I11" i="13"/>
  <c r="I11" i="10"/>
  <c r="K11" i="10" s="1"/>
  <c r="I11" i="14"/>
  <c r="K11" i="14" s="1"/>
  <c r="I11" i="11"/>
  <c r="K11" i="11" s="1"/>
  <c r="K12" i="12" l="1"/>
  <c r="K12" i="10"/>
  <c r="K12" i="11"/>
  <c r="K12" i="14"/>
  <c r="P9" i="9" l="1"/>
  <c r="P9" i="8"/>
  <c r="Q9" i="8" s="1"/>
  <c r="P9" i="7"/>
  <c r="P9" i="6"/>
  <c r="P9" i="5"/>
  <c r="P9" i="4"/>
  <c r="Q9" i="4"/>
  <c r="H9" i="7" l="1"/>
  <c r="J9" i="7" s="1"/>
  <c r="Q9" i="7" s="1"/>
  <c r="Q10" i="6"/>
  <c r="Q9" i="6"/>
  <c r="Q10" i="4"/>
  <c r="H8" i="5"/>
  <c r="J8" i="5" s="1"/>
  <c r="H10" i="5"/>
  <c r="H9" i="5"/>
  <c r="Q9" i="9"/>
  <c r="H8" i="7"/>
  <c r="J8" i="7" s="1"/>
  <c r="Q10" i="8"/>
  <c r="Q10" i="9"/>
  <c r="H10" i="7"/>
  <c r="Q10" i="7" l="1"/>
  <c r="J10" i="7"/>
  <c r="Q9" i="5"/>
  <c r="J9" i="5"/>
  <c r="Q10" i="5"/>
  <c r="J10" i="5"/>
  <c r="Q8" i="8"/>
  <c r="P8" i="8"/>
  <c r="Q8" i="6"/>
  <c r="P8" i="6"/>
  <c r="Q8" i="9"/>
  <c r="P8" i="9"/>
  <c r="P8" i="7"/>
  <c r="Q8" i="7"/>
  <c r="Q8" i="4"/>
  <c r="P8" i="4"/>
  <c r="P8" i="5"/>
  <c r="Q8" i="5"/>
</calcChain>
</file>

<file path=xl/sharedStrings.xml><?xml version="1.0" encoding="utf-8"?>
<sst xmlns="http://schemas.openxmlformats.org/spreadsheetml/2006/main" count="1779" uniqueCount="96">
  <si>
    <t>Приложение № 2</t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</si>
  <si>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Северная 50Б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                                                                                    устанавливаемом в договоре управления с МУП г. Нижневартовска "ПРЭТ №3" </t>
    </r>
  </si>
  <si>
    <t>1.Предлагаемый размер финансирования Перечня работ, услуг, включаемого в договор управления и подлежащего выполнению на 2019 год</t>
  </si>
  <si>
    <t>2. Расчет размера платы за содержание жилых площадей</t>
  </si>
  <si>
    <t>Таблица 1</t>
  </si>
  <si>
    <t>Таблица 2</t>
  </si>
  <si>
    <t xml:space="preserve">№ п/п </t>
  </si>
  <si>
    <t>Укрупненные виды работ, услуг*</t>
  </si>
  <si>
    <t>Расчет стоимости работ, услуг (р.у.)   в год</t>
  </si>
  <si>
    <t>Стоимость работ, услуг в год (руб)</t>
  </si>
  <si>
    <t xml:space="preserve">Виды показателей </t>
  </si>
  <si>
    <t>Показатель</t>
  </si>
  <si>
    <t>1.</t>
  </si>
  <si>
    <t>Услуги по управлению МКД</t>
  </si>
  <si>
    <t xml:space="preserve"> руб/м2</t>
  </si>
  <si>
    <t>x</t>
  </si>
  <si>
    <t>м2</t>
  </si>
  <si>
    <t>Общая стоимость работ, услуг, включенная в Перечень (руб)</t>
  </si>
  <si>
    <t>2.</t>
  </si>
  <si>
    <t>Работы, услуги по содержанию МКД**</t>
  </si>
  <si>
    <r>
      <t>Общая площадь жилых и нежилых помещений 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</si>
  <si>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3.</t>
  </si>
  <si>
    <t>Резерв на текущий ремонт</t>
  </si>
  <si>
    <t>Количество месяцев, на которые определяется плата</t>
  </si>
  <si>
    <t>4.</t>
  </si>
  <si>
    <t>Сбор и вывоз твердых коммунальных отходов***</t>
  </si>
  <si>
    <t>Всего</t>
  </si>
  <si>
    <t xml:space="preserve">     Уборка и санитарно-гигиеническая очистка лестничных клеток</t>
  </si>
  <si>
    <t xml:space="preserve">     Содержание и техническое обслуживание конструктивных элементов</t>
  </si>
  <si>
    <t xml:space="preserve">     Содержание и техническое обслуживание внутридомовых систем холодного и горячего водоснабжения, отопления и канализации</t>
  </si>
  <si>
    <t xml:space="preserve">     Содержание и техническое обслуживание внутридомовых систем электроснабжения</t>
  </si>
  <si>
    <t xml:space="preserve">     Уборка и санитарно-гигиеническая очистка мусоропровода</t>
  </si>
  <si>
    <t xml:space="preserve">     Содержание и техническое обслуживание лифтов</t>
  </si>
  <si>
    <t xml:space="preserve">     Дератизация, дезинсекция помещений</t>
  </si>
  <si>
    <t xml:space="preserve">     Уборка и санитарно-гигиеническая очистка земельного участка </t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</si>
  <si>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Северная 50А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                                                                                  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</si>
  <si>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Северная 46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                                                                                           устанавливаемом в договоре управления 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</si>
  <si>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Нефтяников  93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                                                                              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</si>
  <si>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Нефтяников  91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                                                                              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</si>
  <si>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Нефтяников  87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                                                                                устанавливаемом в договоре управления с МУП г. Нижневартовска "ПРЭТ №3" </t>
    </r>
  </si>
  <si>
    <t>****</t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</si>
  <si>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Победы 25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 с МУП г. Нижневартовска "ПРЭТ №3" </t>
    </r>
  </si>
  <si>
    <t>1.Предлагаемый размер финансирования Перечня работ, услуг, включаемого в договор управления и подлежащего выполнению на  2019 год</t>
  </si>
  <si>
    <t xml:space="preserve"> руб/м3</t>
  </si>
  <si>
    <t>м3</t>
  </si>
  <si>
    <t xml:space="preserve"> руб/м4</t>
  </si>
  <si>
    <t>м4</t>
  </si>
  <si>
    <t xml:space="preserve"> руб/м5</t>
  </si>
  <si>
    <t>м5</t>
  </si>
  <si>
    <t>5.</t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</si>
  <si>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Победы 21 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</si>
  <si>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Победы 21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</si>
  <si>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2"/>
        <color theme="1"/>
        <rFont val="Times New Roman"/>
        <family val="1"/>
        <charset val="204"/>
      </rPr>
      <t xml:space="preserve">ул. Победы 19 а </t>
    </r>
    <r>
      <rPr>
        <sz val="12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</si>
  <si>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Победы 17 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</si>
  <si>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Мира 12 б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</si>
  <si>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Мира 12 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</si>
  <si>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2"/>
        <color theme="1"/>
        <rFont val="Times New Roman"/>
        <family val="1"/>
        <charset val="204"/>
      </rPr>
      <t xml:space="preserve">ул. Мира 12 </t>
    </r>
    <r>
      <rPr>
        <sz val="12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</si>
  <si>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Мира 10 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</si>
  <si>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Мира 10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</si>
  <si>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Мира 8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</si>
  <si>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Мира 6 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</si>
  <si>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Мира 4 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</si>
  <si>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Менделеева 24 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</si>
  <si>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Менделеева 24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</si>
  <si>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Менделеева 22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</si>
  <si>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Менделеева 20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</si>
  <si>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t>1.Предлагаемый размер финансирования Перечня работ, услуг, включаемого в договор управления и подлежащего выполнению                  на  2019 год</t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</si>
  <si>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Менделеева 18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</si>
  <si>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Менделеева 16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</si>
  <si>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Ленина 3 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</si>
  <si>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Ленина 3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</si>
  <si>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</t>
    </r>
    <r>
      <rPr>
        <b/>
        <sz val="14"/>
        <color theme="1"/>
        <rFont val="Times New Roman"/>
        <family val="1"/>
        <charset val="204"/>
      </rPr>
      <t xml:space="preserve">ул. Ленина 1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</si>
  <si>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t>***</t>
  </si>
  <si>
    <r>
      <t xml:space="preserve">Предложение собственникам помещений в МКД по адресу </t>
    </r>
    <r>
      <rPr>
        <b/>
        <sz val="12"/>
        <color theme="1"/>
        <rFont val="Times New Roman"/>
        <family val="1"/>
        <charset val="204"/>
      </rPr>
      <t xml:space="preserve">ул. Победы 23 </t>
    </r>
    <r>
      <rPr>
        <sz val="12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 с МУП г. Нижневартовска "ПРЭТ №3" </t>
    </r>
  </si>
  <si>
    <t>Приложение №2</t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</si>
  <si>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Жукова 14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</si>
  <si>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Жукова 12А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</si>
  <si>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t xml:space="preserve">Предложение собственникам помещений в МКД по адресу ул. Северная 18 о размере платы за содержание жилой площади, устанавливаемом в договоре управления с МУП г. Нижневартовска "ПРЭТ №3" </t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</si>
  <si>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Северная 14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</si>
  <si>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Северная 16 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</si>
  <si>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Северная 20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</si>
  <si>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Северная 22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</si>
  <si>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Северная 24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</si>
  <si>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Мира 19А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</si>
  <si>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Жукова 22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</si>
  <si>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t>Согласно Постановлению Правительства РФ №290 от 03.04.2013 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</si>
  <si>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 xml:space="preserve">Включает в себя:                                                                                                        </t>
  </si>
  <si>
    <t xml:space="preserve">     Содержание и техническое обслуживание систем пожарной автоматики и дымоудаления</t>
  </si>
  <si>
    <t xml:space="preserve">     Содержание и техническое обслуживание общедомовых приборов учета без госпроверки</t>
  </si>
  <si>
    <t xml:space="preserve">     Благоустройство придомовой территории, механизированная очистка и вывоз снега</t>
  </si>
  <si>
    <t xml:space="preserve">     Аварийно-диспечерское обслуживание </t>
  </si>
  <si>
    <t>Размер платы действует до момента начала работ регионального оператора по обращению с ТКО (ориентировочно до 01.07.2019)</t>
  </si>
  <si>
    <t xml:space="preserve"> В расчет тарифов не включена плата за поверку, замену вышедшего из строя оборудования коллективного ОПУ ГВС, ХВС, электрической и тепловой энергии, которая производится в год проведения данной работы и рассчитывается исходя из фактических расходов</t>
  </si>
  <si>
    <t>*</t>
  </si>
  <si>
    <t>**</t>
  </si>
  <si>
    <t>Расчет стоимости работ, услуг (р.у.)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</si>
</sst>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/>
    <xf numFmtId="0" fontId="2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8" borderId="9" applyNumberFormat="0" applyAlignment="0" applyProtection="0"/>
    <xf numFmtId="0" fontId="12" fillId="21" borderId="10" applyNumberFormat="0" applyAlignment="0" applyProtection="0"/>
    <xf numFmtId="0" fontId="13" fillId="21" borderId="9" applyNumberFormat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22" borderId="15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0" borderId="0"/>
    <xf numFmtId="0" fontId="22" fillId="0" borderId="0"/>
    <xf numFmtId="0" fontId="23" fillId="0" borderId="0"/>
    <xf numFmtId="0" fontId="2" fillId="0" borderId="0"/>
    <xf numFmtId="0" fontId="2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4" borderId="16" applyNumberFormat="0" applyFont="0" applyAlignment="0" applyProtection="0"/>
    <xf numFmtId="9" fontId="23" fillId="0" borderId="0" applyFont="0" applyFill="0" applyBorder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5" borderId="0" applyNumberFormat="0" applyBorder="0" applyAlignment="0" applyProtection="0"/>
    <xf numFmtId="0" fontId="1" fillId="0" borderId="0"/>
  </cellStyleXfs>
  <cellXfs count="98">
    <xf numFmtId="0" fontId="0" fillId="0" borderId="0" xfId="0"/>
    <xf numFmtId="0" fontId="2" fillId="0" borderId="0" xfId="1"/>
    <xf numFmtId="0" fontId="2" fillId="0" borderId="0" xfId="1" applyFont="1"/>
    <xf numFmtId="0" fontId="3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right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5" fillId="0" borderId="0" xfId="1" applyFont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 wrapText="1"/>
    </xf>
    <xf numFmtId="43" fontId="6" fillId="0" borderId="1" xfId="1" applyNumberFormat="1" applyFont="1" applyBorder="1" applyAlignment="1">
      <alignment horizontal="left" vertical="center" wrapText="1"/>
    </xf>
    <xf numFmtId="0" fontId="2" fillId="0" borderId="0" xfId="1" applyFont="1" applyAlignment="1">
      <alignment horizontal="right"/>
    </xf>
    <xf numFmtId="0" fontId="3" fillId="0" borderId="0" xfId="40" applyFont="1" applyAlignment="1">
      <alignment wrapText="1"/>
    </xf>
    <xf numFmtId="0" fontId="5" fillId="0" borderId="0" xfId="40" applyFont="1" applyAlignment="1">
      <alignment wrapText="1"/>
    </xf>
    <xf numFmtId="0" fontId="2" fillId="0" borderId="0" xfId="40"/>
    <xf numFmtId="0" fontId="6" fillId="0" borderId="0" xfId="40" applyFont="1" applyAlignment="1">
      <alignment horizontal="center" wrapText="1"/>
    </xf>
    <xf numFmtId="0" fontId="7" fillId="0" borderId="0" xfId="40" applyFont="1" applyAlignment="1">
      <alignment horizontal="center" wrapText="1"/>
    </xf>
    <xf numFmtId="0" fontId="6" fillId="0" borderId="0" xfId="40" applyFont="1" applyAlignment="1">
      <alignment wrapText="1"/>
    </xf>
    <xf numFmtId="0" fontId="6" fillId="0" borderId="0" xfId="40" applyFont="1" applyAlignment="1">
      <alignment horizontal="right" wrapText="1"/>
    </xf>
    <xf numFmtId="49" fontId="6" fillId="2" borderId="1" xfId="40" applyNumberFormat="1" applyFont="1" applyFill="1" applyBorder="1" applyAlignment="1">
      <alignment horizontal="center" vertical="center" wrapText="1"/>
    </xf>
    <xf numFmtId="0" fontId="5" fillId="0" borderId="0" xfId="40" applyFont="1"/>
    <xf numFmtId="0" fontId="6" fillId="0" borderId="1" xfId="40" applyFont="1" applyBorder="1" applyAlignment="1">
      <alignment horizontal="center" vertical="center" wrapText="1"/>
    </xf>
    <xf numFmtId="0" fontId="6" fillId="0" borderId="2" xfId="40" applyFont="1" applyBorder="1" applyAlignment="1">
      <alignment horizontal="center" vertical="center" wrapText="1"/>
    </xf>
    <xf numFmtId="2" fontId="6" fillId="0" borderId="2" xfId="40" applyNumberFormat="1" applyFont="1" applyBorder="1" applyAlignment="1">
      <alignment horizontal="center" vertical="center" wrapText="1"/>
    </xf>
    <xf numFmtId="1" fontId="6" fillId="0" borderId="3" xfId="40" applyNumberFormat="1" applyFont="1" applyBorder="1" applyAlignment="1">
      <alignment horizontal="center" vertical="center" wrapText="1"/>
    </xf>
    <xf numFmtId="164" fontId="6" fillId="0" borderId="3" xfId="40" applyNumberFormat="1" applyFont="1" applyBorder="1" applyAlignment="1">
      <alignment horizontal="center" vertical="center" wrapText="1"/>
    </xf>
    <xf numFmtId="164" fontId="6" fillId="0" borderId="4" xfId="40" applyNumberFormat="1" applyFont="1" applyBorder="1" applyAlignment="1">
      <alignment horizontal="center" vertical="center" wrapText="1"/>
    </xf>
    <xf numFmtId="1" fontId="6" fillId="0" borderId="4" xfId="40" applyNumberFormat="1" applyFont="1" applyBorder="1" applyAlignment="1">
      <alignment horizontal="center" vertical="center" wrapText="1"/>
    </xf>
    <xf numFmtId="1" fontId="6" fillId="0" borderId="1" xfId="40" applyNumberFormat="1" applyFont="1" applyBorder="1" applyAlignment="1">
      <alignment horizontal="center" vertical="center" wrapText="1"/>
    </xf>
    <xf numFmtId="2" fontId="6" fillId="0" borderId="3" xfId="40" applyNumberFormat="1" applyFont="1" applyBorder="1" applyAlignment="1">
      <alignment horizontal="center" vertical="center" wrapText="1"/>
    </xf>
    <xf numFmtId="0" fontId="2" fillId="0" borderId="2" xfId="40" applyBorder="1"/>
    <xf numFmtId="0" fontId="2" fillId="0" borderId="3" xfId="40" applyBorder="1"/>
    <xf numFmtId="0" fontId="1" fillId="0" borderId="0" xfId="51"/>
    <xf numFmtId="0" fontId="6" fillId="0" borderId="0" xfId="51" applyFont="1" applyAlignment="1">
      <alignment horizontal="right"/>
    </xf>
    <xf numFmtId="0" fontId="5" fillId="0" borderId="0" xfId="51" applyFont="1" applyAlignment="1">
      <alignment wrapText="1"/>
    </xf>
    <xf numFmtId="0" fontId="7" fillId="0" borderId="0" xfId="51" applyFont="1" applyAlignment="1">
      <alignment horizontal="center" wrapText="1"/>
    </xf>
    <xf numFmtId="0" fontId="6" fillId="0" borderId="0" xfId="51" applyFont="1" applyAlignment="1">
      <alignment wrapText="1"/>
    </xf>
    <xf numFmtId="0" fontId="6" fillId="0" borderId="0" xfId="51" applyFont="1" applyAlignment="1">
      <alignment horizontal="right" wrapText="1"/>
    </xf>
    <xf numFmtId="49" fontId="6" fillId="2" borderId="1" xfId="51" applyNumberFormat="1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2" fontId="6" fillId="0" borderId="2" xfId="51" applyNumberFormat="1" applyFont="1" applyBorder="1" applyAlignment="1">
      <alignment horizontal="center" vertical="center" wrapText="1"/>
    </xf>
    <xf numFmtId="1" fontId="6" fillId="0" borderId="3" xfId="51" applyNumberFormat="1" applyFont="1" applyBorder="1" applyAlignment="1">
      <alignment horizontal="center" vertical="center" wrapText="1"/>
    </xf>
    <xf numFmtId="164" fontId="6" fillId="0" borderId="3" xfId="51" applyNumberFormat="1" applyFont="1" applyBorder="1" applyAlignment="1">
      <alignment horizontal="center" vertical="center" wrapText="1"/>
    </xf>
    <xf numFmtId="164" fontId="6" fillId="0" borderId="4" xfId="51" applyNumberFormat="1" applyFont="1" applyBorder="1" applyAlignment="1">
      <alignment horizontal="center" vertical="center" wrapText="1"/>
    </xf>
    <xf numFmtId="1" fontId="6" fillId="0" borderId="4" xfId="51" applyNumberFormat="1" applyFont="1" applyBorder="1" applyAlignment="1">
      <alignment horizontal="center" vertical="center" wrapText="1"/>
    </xf>
    <xf numFmtId="2" fontId="6" fillId="0" borderId="3" xfId="51" applyNumberFormat="1" applyFont="1" applyBorder="1" applyAlignment="1">
      <alignment horizontal="center" vertical="center" wrapText="1"/>
    </xf>
    <xf numFmtId="2" fontId="6" fillId="0" borderId="6" xfId="51" applyNumberFormat="1" applyFont="1" applyBorder="1" applyAlignment="1">
      <alignment horizontal="center" vertical="center" wrapText="1"/>
    </xf>
    <xf numFmtId="1" fontId="6" fillId="0" borderId="6" xfId="51" applyNumberFormat="1" applyFont="1" applyBorder="1" applyAlignment="1">
      <alignment horizontal="center" vertical="center" wrapText="1"/>
    </xf>
    <xf numFmtId="164" fontId="6" fillId="0" borderId="6" xfId="51" applyNumberFormat="1" applyFont="1" applyBorder="1" applyAlignment="1">
      <alignment horizontal="center" vertical="center" wrapText="1"/>
    </xf>
    <xf numFmtId="0" fontId="1" fillId="0" borderId="0" xfId="51" applyBorder="1"/>
    <xf numFmtId="0" fontId="6" fillId="0" borderId="8" xfId="51" applyFont="1" applyBorder="1" applyAlignment="1">
      <alignment horizontal="center" vertical="center" wrapText="1"/>
    </xf>
    <xf numFmtId="164" fontId="6" fillId="0" borderId="7" xfId="5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40" applyFont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30" fillId="0" borderId="0" xfId="1" applyFont="1" applyAlignment="1">
      <alignment horizontal="right" vertical="top"/>
    </xf>
    <xf numFmtId="0" fontId="2" fillId="0" borderId="0" xfId="1" applyAlignment="1">
      <alignment horizontal="right" vertical="top"/>
    </xf>
    <xf numFmtId="0" fontId="0" fillId="0" borderId="0" xfId="1" applyFont="1" applyAlignment="1">
      <alignment horizontal="right"/>
    </xf>
    <xf numFmtId="0" fontId="0" fillId="0" borderId="0" xfId="1" applyFont="1" applyAlignment="1">
      <alignment horizontal="right" vertical="top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top" wrapText="1"/>
    </xf>
    <xf numFmtId="0" fontId="3" fillId="0" borderId="0" xfId="1" applyFont="1" applyAlignment="1">
      <alignment horizontal="left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40" applyFont="1" applyAlignment="1">
      <alignment horizontal="center" wrapText="1"/>
    </xf>
    <xf numFmtId="0" fontId="6" fillId="0" borderId="0" xfId="40" applyFont="1" applyAlignment="1">
      <alignment horizontal="left" wrapText="1"/>
    </xf>
    <xf numFmtId="0" fontId="7" fillId="0" borderId="0" xfId="40" applyFont="1" applyAlignment="1">
      <alignment horizontal="center" wrapText="1"/>
    </xf>
    <xf numFmtId="49" fontId="6" fillId="2" borderId="2" xfId="40" applyNumberFormat="1" applyFont="1" applyFill="1" applyBorder="1" applyAlignment="1">
      <alignment horizontal="center" vertical="center" wrapText="1"/>
    </xf>
    <xf numFmtId="49" fontId="6" fillId="2" borderId="3" xfId="40" applyNumberFormat="1" applyFont="1" applyFill="1" applyBorder="1" applyAlignment="1">
      <alignment horizontal="center" vertical="center" wrapText="1"/>
    </xf>
    <xf numFmtId="49" fontId="6" fillId="2" borderId="4" xfId="40" applyNumberFormat="1" applyFont="1" applyFill="1" applyBorder="1" applyAlignment="1">
      <alignment horizontal="center" vertical="center" wrapText="1"/>
    </xf>
    <xf numFmtId="0" fontId="6" fillId="0" borderId="0" xfId="40" applyFont="1" applyAlignment="1">
      <alignment horizontal="center" wrapText="1"/>
    </xf>
    <xf numFmtId="0" fontId="3" fillId="0" borderId="0" xfId="51" applyFont="1" applyAlignment="1">
      <alignment horizontal="center" wrapText="1"/>
    </xf>
    <xf numFmtId="0" fontId="6" fillId="0" borderId="0" xfId="51" applyFont="1" applyAlignment="1">
      <alignment horizontal="center" wrapText="1"/>
    </xf>
    <xf numFmtId="0" fontId="7" fillId="0" borderId="0" xfId="51" applyFont="1" applyAlignment="1">
      <alignment horizontal="center" wrapText="1"/>
    </xf>
    <xf numFmtId="49" fontId="6" fillId="2" borderId="2" xfId="51" applyNumberFormat="1" applyFont="1" applyFill="1" applyBorder="1" applyAlignment="1">
      <alignment horizontal="center" vertical="center" wrapText="1"/>
    </xf>
    <xf numFmtId="49" fontId="6" fillId="2" borderId="3" xfId="51" applyNumberFormat="1" applyFont="1" applyFill="1" applyBorder="1" applyAlignment="1">
      <alignment horizontal="center" vertical="center" wrapText="1"/>
    </xf>
    <xf numFmtId="49" fontId="6" fillId="2" borderId="4" xfId="5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</cellXfs>
  <cellStyles count="52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3" xfId="39"/>
    <cellStyle name="Обычный 4" xfId="40"/>
    <cellStyle name="Обычный 5" xfId="41"/>
    <cellStyle name="Обычный 6" xfId="1"/>
    <cellStyle name="Обычный 6 2" xfId="51"/>
    <cellStyle name="Плохой 2" xfId="42"/>
    <cellStyle name="Пояснение 2" xfId="43"/>
    <cellStyle name="Примечание 2" xfId="44"/>
    <cellStyle name="Процентный 2" xfId="45"/>
    <cellStyle name="Связанная ячейка 2" xfId="46"/>
    <cellStyle name="Текст предупреждения 2" xfId="47"/>
    <cellStyle name="Финансовый 2" xfId="48"/>
    <cellStyle name="Финансовый 3" xfId="49"/>
    <cellStyle name="Хороший 2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83;&#1086;&#1078;&#1077;&#1085;&#1080;&#1103;%20&#1046;&#1069;&#1059;%2020%20(&#1091;&#1090;&#1074;&#1077;&#1088;&#1078;&#1076;&#1077;&#1085;)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Нефтяников 93"/>
      <sheetName val="ЖЭУ 20 новые"/>
      <sheetName val="ЖЭУ 20 старые"/>
      <sheetName val="Интернациональная 17А"/>
      <sheetName val="Северная 48"/>
      <sheetName val="Северная 46А"/>
      <sheetName val="Интернациональная 19А"/>
      <sheetName val="Северная 48 В"/>
      <sheetName val="Интернациональная 23Б"/>
      <sheetName val="Северная 50Б"/>
      <sheetName val="Северная 50 А"/>
      <sheetName val="Северная 48 А"/>
      <sheetName val="Северная 46"/>
      <sheetName val="Интернациональная 29"/>
      <sheetName val="Интернациональная 23"/>
      <sheetName val="Интернациональная 17"/>
      <sheetName val="Северная 50"/>
      <sheetName val="Нефтяников 93"/>
      <sheetName val="Нефтяников 91"/>
      <sheetName val="Нефтяников 89"/>
      <sheetName val="Нефтяников 87"/>
      <sheetName val="Нефтяников 85"/>
      <sheetName val="Интер 25"/>
      <sheetName val="Интер 19"/>
      <sheetName val="Интер 13"/>
    </sheetNames>
    <sheetDataSet>
      <sheetData sheetId="0"/>
      <sheetData sheetId="1">
        <row r="14">
          <cell r="D14">
            <v>10531.47</v>
          </cell>
        </row>
        <row r="16">
          <cell r="D16">
            <v>10528.6</v>
          </cell>
        </row>
        <row r="17">
          <cell r="D17">
            <v>10702.7</v>
          </cell>
        </row>
        <row r="22">
          <cell r="D22">
            <v>11128.9</v>
          </cell>
        </row>
        <row r="24">
          <cell r="D24">
            <v>1653.6</v>
          </cell>
        </row>
        <row r="25">
          <cell r="D25">
            <v>3365.8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U67"/>
  <sheetViews>
    <sheetView view="pageBreakPreview" zoomScale="80" zoomScaleNormal="70" zoomScaleSheetLayoutView="80" workbookViewId="0">
      <selection activeCell="B39" sqref="B39"/>
    </sheetView>
  </sheetViews>
  <sheetFormatPr defaultColWidth="8.85546875" defaultRowHeight="15" x14ac:dyDescent="0.25"/>
  <cols>
    <col min="1" max="1" width="7" style="1" customWidth="1"/>
    <col min="2" max="2" width="46.7109375" style="1" customWidth="1"/>
    <col min="3" max="3" width="10.85546875" style="1" customWidth="1"/>
    <col min="4" max="4" width="9.7109375" style="1" customWidth="1"/>
    <col min="5" max="5" width="8.42578125" style="1" customWidth="1"/>
    <col min="6" max="6" width="8.28515625" style="1" customWidth="1"/>
    <col min="7" max="7" width="4.7109375" style="1" customWidth="1"/>
    <col min="8" max="8" width="11.28515625" style="1" customWidth="1"/>
    <col min="9" max="9" width="6.28515625" style="1" customWidth="1"/>
    <col min="10" max="10" width="22.28515625" style="1" customWidth="1"/>
    <col min="11" max="11" width="13.140625" style="1" customWidth="1"/>
    <col min="12" max="12" width="4.28515625" style="1" hidden="1" customWidth="1"/>
    <col min="13" max="15" width="12.28515625" style="1" hidden="1" customWidth="1"/>
    <col min="16" max="16" width="18.5703125" style="1" hidden="1" customWidth="1"/>
    <col min="17" max="17" width="22.7109375" style="1" hidden="1" customWidth="1"/>
    <col min="18" max="18" width="20.140625" style="1" hidden="1" customWidth="1"/>
    <col min="19" max="19" width="11.85546875" style="1" hidden="1" customWidth="1"/>
    <col min="20" max="20" width="11.7109375" style="1" hidden="1" customWidth="1"/>
    <col min="21" max="16384" width="8.85546875" style="1"/>
  </cols>
  <sheetData>
    <row r="1" spans="1:21" x14ac:dyDescent="0.25">
      <c r="K1" s="21" t="s">
        <v>0</v>
      </c>
      <c r="N1" s="2"/>
    </row>
    <row r="2" spans="1:21" ht="43.9" customHeight="1" x14ac:dyDescent="0.3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4"/>
    </row>
    <row r="4" spans="1:21" ht="34.9" customHeight="1" x14ac:dyDescent="0.25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5"/>
      <c r="L4" s="5"/>
      <c r="M4" s="76" t="s">
        <v>3</v>
      </c>
      <c r="N4" s="76"/>
      <c r="O4" s="76"/>
      <c r="P4" s="76"/>
    </row>
    <row r="5" spans="1:21" x14ac:dyDescent="0.25">
      <c r="A5" s="77"/>
      <c r="B5" s="77"/>
      <c r="C5" s="77"/>
      <c r="D5" s="77"/>
      <c r="E5" s="77"/>
      <c r="F5" s="6"/>
      <c r="G5" s="6"/>
    </row>
    <row r="6" spans="1:21" ht="15.6" customHeight="1" x14ac:dyDescent="0.25">
      <c r="I6" s="7"/>
      <c r="J6" s="8" t="s">
        <v>4</v>
      </c>
      <c r="K6" s="7"/>
      <c r="L6" s="7"/>
      <c r="M6" s="7"/>
      <c r="N6" s="7"/>
      <c r="P6" s="8" t="s">
        <v>5</v>
      </c>
      <c r="Q6" s="7"/>
      <c r="R6" s="7"/>
      <c r="S6" s="7"/>
      <c r="T6" s="7" t="s">
        <v>5</v>
      </c>
    </row>
    <row r="7" spans="1:21" ht="78" customHeight="1" x14ac:dyDescent="0.25">
      <c r="A7" s="9" t="s">
        <v>6</v>
      </c>
      <c r="B7" s="9" t="s">
        <v>7</v>
      </c>
      <c r="C7" s="78" t="s">
        <v>8</v>
      </c>
      <c r="D7" s="79"/>
      <c r="E7" s="79"/>
      <c r="F7" s="79"/>
      <c r="G7" s="79"/>
      <c r="H7" s="79"/>
      <c r="I7" s="80"/>
      <c r="J7" s="9" t="s">
        <v>9</v>
      </c>
      <c r="K7" s="10"/>
      <c r="L7" s="81" t="s">
        <v>10</v>
      </c>
      <c r="M7" s="81"/>
      <c r="N7" s="81"/>
      <c r="O7" s="82"/>
      <c r="P7" s="9" t="s">
        <v>11</v>
      </c>
    </row>
    <row r="8" spans="1:21" ht="31.9" customHeight="1" x14ac:dyDescent="0.25">
      <c r="A8" s="11" t="s">
        <v>12</v>
      </c>
      <c r="B8" s="12" t="s">
        <v>13</v>
      </c>
      <c r="C8" s="13">
        <v>5.64</v>
      </c>
      <c r="D8" s="14" t="s">
        <v>14</v>
      </c>
      <c r="E8" s="14" t="s">
        <v>15</v>
      </c>
      <c r="F8" s="14">
        <v>12</v>
      </c>
      <c r="G8" s="14" t="s">
        <v>15</v>
      </c>
      <c r="H8" s="15">
        <v>3365.8</v>
      </c>
      <c r="I8" s="16" t="s">
        <v>16</v>
      </c>
      <c r="J8" s="17">
        <f>C8*F8*H8</f>
        <v>227797.34399999998</v>
      </c>
      <c r="L8" s="11" t="s">
        <v>12</v>
      </c>
      <c r="M8" s="83" t="s">
        <v>17</v>
      </c>
      <c r="N8" s="83"/>
      <c r="O8" s="83"/>
      <c r="P8" s="18" t="e">
        <f>#REF!</f>
        <v>#REF!</v>
      </c>
      <c r="Q8" s="1">
        <f>J8/12</f>
        <v>18983.111999999997</v>
      </c>
    </row>
    <row r="9" spans="1:21" ht="32.450000000000003" customHeight="1" x14ac:dyDescent="0.25">
      <c r="A9" s="11" t="s">
        <v>18</v>
      </c>
      <c r="B9" s="11" t="s">
        <v>19</v>
      </c>
      <c r="C9" s="19">
        <v>36.51</v>
      </c>
      <c r="D9" s="14" t="s">
        <v>14</v>
      </c>
      <c r="E9" s="14" t="s">
        <v>15</v>
      </c>
      <c r="F9" s="14">
        <v>12</v>
      </c>
      <c r="G9" s="14" t="s">
        <v>15</v>
      </c>
      <c r="H9" s="15">
        <v>3365.8</v>
      </c>
      <c r="I9" s="16" t="s">
        <v>16</v>
      </c>
      <c r="J9" s="17">
        <f>C9*F9*H9</f>
        <v>1474624.2960000001</v>
      </c>
      <c r="L9" s="11" t="s">
        <v>18</v>
      </c>
      <c r="M9" s="83" t="s">
        <v>20</v>
      </c>
      <c r="N9" s="83"/>
      <c r="O9" s="83"/>
      <c r="P9" s="20">
        <f>'[1]ЖЭУ 20 новые'!D25</f>
        <v>3365.8</v>
      </c>
      <c r="Q9" s="1">
        <f>J9/12</f>
        <v>122885.35800000001</v>
      </c>
    </row>
    <row r="10" spans="1:21" ht="32.450000000000003" customHeight="1" x14ac:dyDescent="0.25">
      <c r="A10" s="11" t="s">
        <v>21</v>
      </c>
      <c r="B10" s="63" t="s">
        <v>22</v>
      </c>
      <c r="C10" s="19">
        <v>8.9700000000000006</v>
      </c>
      <c r="D10" s="14" t="s">
        <v>14</v>
      </c>
      <c r="E10" s="14" t="s">
        <v>15</v>
      </c>
      <c r="F10" s="14">
        <v>12</v>
      </c>
      <c r="G10" s="14" t="s">
        <v>15</v>
      </c>
      <c r="H10" s="15">
        <v>3365.8</v>
      </c>
      <c r="I10" s="16" t="s">
        <v>16</v>
      </c>
      <c r="J10" s="17">
        <f>C10*F10*H10</f>
        <v>362294.71200000006</v>
      </c>
      <c r="L10" s="11" t="s">
        <v>21</v>
      </c>
      <c r="M10" s="83" t="s">
        <v>23</v>
      </c>
      <c r="N10" s="83"/>
      <c r="O10" s="83"/>
      <c r="P10" s="11">
        <v>12</v>
      </c>
      <c r="Q10" s="1">
        <f t="shared" ref="Q10" si="0">J10/12</f>
        <v>30191.226000000006</v>
      </c>
    </row>
    <row r="12" spans="1:21" s="24" customFormat="1" ht="33.7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21" s="24" customFormat="1" ht="15.75" customHeight="1" x14ac:dyDescent="0.25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21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21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21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1" s="24" customFormat="1" ht="15.75" customHeight="1" x14ac:dyDescent="0.25">
      <c r="A17" s="1"/>
      <c r="B17" s="72" t="s">
        <v>31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1" s="24" customFormat="1" ht="15.75" customHeight="1" x14ac:dyDescent="0.25">
      <c r="A18" s="1"/>
      <c r="B18" s="72" t="s">
        <v>28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1" s="24" customFormat="1" ht="15.75" customHeight="1" x14ac:dyDescent="0.25">
      <c r="A19" s="1"/>
      <c r="B19" s="72" t="s">
        <v>29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1" s="24" customFormat="1" ht="15.75" customHeight="1" x14ac:dyDescent="0.25">
      <c r="A20" s="1"/>
      <c r="B20" s="72" t="s">
        <v>30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1" s="24" customFormat="1" ht="15.75" customHeight="1" x14ac:dyDescent="0.25">
      <c r="A21" s="1"/>
      <c r="B21" s="72" t="s">
        <v>32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1" s="24" customFormat="1" ht="15.75" customHeight="1" x14ac:dyDescent="0.25">
      <c r="A22" s="1"/>
      <c r="B22" s="72" t="s">
        <v>88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1" s="24" customFormat="1" ht="15.75" customHeight="1" x14ac:dyDescent="0.25">
      <c r="A23" s="1"/>
      <c r="B23" s="72" t="s">
        <v>89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1" s="24" customFormat="1" ht="15.75" customHeight="1" x14ac:dyDescent="0.25">
      <c r="A24" s="1"/>
      <c r="B24" s="72" t="s">
        <v>33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1" s="24" customFormat="1" ht="15.75" customHeight="1" x14ac:dyDescent="0.25">
      <c r="A25" s="1"/>
      <c r="B25" s="72" t="s">
        <v>90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1" s="24" customFormat="1" ht="15.75" customHeight="1" x14ac:dyDescent="0.25">
      <c r="A26" s="1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s="24" customFormat="1" ht="15.75" customHeight="1" x14ac:dyDescent="0.25">
      <c r="A27" s="70" t="s">
        <v>72</v>
      </c>
      <c r="B27" s="72" t="s">
        <v>91</v>
      </c>
      <c r="C27" s="72"/>
      <c r="D27" s="72"/>
      <c r="E27" s="72"/>
      <c r="F27" s="72"/>
      <c r="G27" s="72"/>
      <c r="H27" s="72"/>
      <c r="I27" s="72"/>
      <c r="J27" s="72"/>
      <c r="K27" s="66"/>
    </row>
    <row r="28" spans="1:11" s="24" customFormat="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4" customFormat="1" ht="47.25" customHeight="1" x14ac:dyDescent="0.25">
      <c r="A29" s="70" t="s">
        <v>40</v>
      </c>
      <c r="B29" s="73" t="s">
        <v>92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s="42" customFormat="1" x14ac:dyDescent="0.25"/>
    <row r="31" spans="1:11" s="42" customFormat="1" x14ac:dyDescent="0.25"/>
    <row r="32" spans="1:11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</sheetData>
  <mergeCells count="24">
    <mergeCell ref="B16:K16"/>
    <mergeCell ref="B17:K17"/>
    <mergeCell ref="B12:K12"/>
    <mergeCell ref="B18:K18"/>
    <mergeCell ref="B20:K20"/>
    <mergeCell ref="M8:O8"/>
    <mergeCell ref="M9:O9"/>
    <mergeCell ref="M10:O10"/>
    <mergeCell ref="B14:K14"/>
    <mergeCell ref="B15:K15"/>
    <mergeCell ref="A2:P2"/>
    <mergeCell ref="A4:J4"/>
    <mergeCell ref="M4:P4"/>
    <mergeCell ref="A5:E5"/>
    <mergeCell ref="C7:I7"/>
    <mergeCell ref="L7:O7"/>
    <mergeCell ref="B25:K25"/>
    <mergeCell ref="B27:J27"/>
    <mergeCell ref="B29:K29"/>
    <mergeCell ref="B19:K19"/>
    <mergeCell ref="B22:K22"/>
    <mergeCell ref="B23:K23"/>
    <mergeCell ref="B24:K24"/>
    <mergeCell ref="B21:K21"/>
  </mergeCells>
  <pageMargins left="0.11811023622047245" right="0.11811023622047245" top="0.74803149606299213" bottom="0.74803149606299213" header="0.31496062992125984" footer="0.31496062992125984"/>
  <pageSetup paperSize="9" scale="67" orientation="portrait" r:id="rId1"/>
  <colBreaks count="2" manualBreakCount="2">
    <brk id="11" max="32" man="1"/>
    <brk id="16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2"/>
  <sheetViews>
    <sheetView view="pageBreakPreview" topLeftCell="A2" zoomScale="95" zoomScaleNormal="70" zoomScaleSheetLayoutView="95" workbookViewId="0">
      <selection activeCell="A14" sqref="A14:XFD56"/>
    </sheetView>
  </sheetViews>
  <sheetFormatPr defaultRowHeight="15" x14ac:dyDescent="0.25"/>
  <cols>
    <col min="1" max="1" width="6" style="24" customWidth="1"/>
    <col min="2" max="2" width="4.42578125" style="24" customWidth="1"/>
    <col min="3" max="3" width="39.285156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7.140625" style="24" customWidth="1"/>
    <col min="12" max="16384" width="9.140625" style="24"/>
  </cols>
  <sheetData>
    <row r="2" spans="1:12" ht="57.75" customHeight="1" x14ac:dyDescent="0.3">
      <c r="B2" s="84" t="s">
        <v>51</v>
      </c>
      <c r="C2" s="84"/>
      <c r="D2" s="84"/>
      <c r="E2" s="84"/>
      <c r="F2" s="84"/>
      <c r="G2" s="84"/>
      <c r="H2" s="84"/>
      <c r="I2" s="84"/>
      <c r="J2" s="84"/>
      <c r="K2" s="84"/>
    </row>
    <row r="4" spans="1:12" ht="34.9" customHeight="1" x14ac:dyDescent="0.25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3410.6</v>
      </c>
      <c r="J8" s="36" t="s">
        <v>16</v>
      </c>
      <c r="K8" s="37">
        <f>D8*G8*I8</f>
        <v>230829.40799999997</v>
      </c>
    </row>
    <row r="9" spans="1:12" ht="16.149999999999999" customHeight="1" x14ac:dyDescent="0.25">
      <c r="B9" s="31" t="s">
        <v>18</v>
      </c>
      <c r="C9" s="31" t="s">
        <v>19</v>
      </c>
      <c r="D9" s="39">
        <v>26.86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3410.6</v>
      </c>
      <c r="J9" s="36" t="s">
        <v>44</v>
      </c>
      <c r="K9" s="37">
        <f t="shared" ref="K9:K12" si="0">D9*G9*I9</f>
        <v>1099304.5919999999</v>
      </c>
    </row>
    <row r="10" spans="1:12" ht="16.149999999999999" customHeight="1" x14ac:dyDescent="0.25">
      <c r="B10" s="31" t="s">
        <v>21</v>
      </c>
      <c r="C10" s="31" t="s">
        <v>22</v>
      </c>
      <c r="D10" s="39">
        <v>11.4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3410.6</v>
      </c>
      <c r="J10" s="36" t="s">
        <v>46</v>
      </c>
      <c r="K10" s="37">
        <f t="shared" si="0"/>
        <v>466570.08</v>
      </c>
    </row>
    <row r="11" spans="1:12" ht="48" hidden="1" customHeight="1" x14ac:dyDescent="0.25">
      <c r="B11" s="31" t="s">
        <v>24</v>
      </c>
      <c r="C11" s="31" t="s">
        <v>25</v>
      </c>
      <c r="D11" s="39" t="e">
        <f>#REF!</f>
        <v>#REF!</v>
      </c>
      <c r="E11" s="34" t="s">
        <v>47</v>
      </c>
      <c r="F11" s="34" t="s">
        <v>15</v>
      </c>
      <c r="G11" s="34">
        <v>12</v>
      </c>
      <c r="H11" s="34" t="s">
        <v>15</v>
      </c>
      <c r="I11" s="35" t="e">
        <f>#REF!</f>
        <v>#REF!</v>
      </c>
      <c r="J11" s="36" t="s">
        <v>48</v>
      </c>
      <c r="K11" s="37" t="e">
        <f t="shared" si="0"/>
        <v>#REF!</v>
      </c>
    </row>
    <row r="12" spans="1:12" ht="15.75" hidden="1" x14ac:dyDescent="0.25">
      <c r="B12" s="31" t="s">
        <v>49</v>
      </c>
      <c r="C12" s="31" t="s">
        <v>26</v>
      </c>
      <c r="D12" s="40"/>
      <c r="E12" s="41"/>
      <c r="F12" s="34"/>
      <c r="G12" s="34"/>
      <c r="H12" s="34"/>
      <c r="I12" s="41"/>
      <c r="J12" s="37"/>
      <c r="K12" s="37">
        <f t="shared" si="0"/>
        <v>0</v>
      </c>
    </row>
    <row r="14" spans="1:12" ht="38.25" customHeight="1" x14ac:dyDescent="0.25">
      <c r="A14" s="67" t="s">
        <v>93</v>
      </c>
      <c r="B14" s="72" t="s">
        <v>85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15.75" customHeight="1" x14ac:dyDescent="0.25">
      <c r="A15" s="68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5.75" customHeight="1" x14ac:dyDescent="0.25">
      <c r="A16" s="69" t="s">
        <v>94</v>
      </c>
      <c r="B16" s="72" t="s">
        <v>86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27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34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2" ht="15.75" customHeight="1" x14ac:dyDescent="0.25">
      <c r="A19" s="1"/>
      <c r="B19" s="72" t="s">
        <v>28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29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5.75" customHeight="1" x14ac:dyDescent="0.25">
      <c r="A21" s="1"/>
      <c r="B21" s="72" t="s">
        <v>30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88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89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2" t="s">
        <v>33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5.75" customHeight="1" x14ac:dyDescent="0.25">
      <c r="A25" s="1"/>
      <c r="B25" s="72" t="s">
        <v>90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2" ht="15.75" customHeight="1" x14ac:dyDescent="0.25">
      <c r="A26" s="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2" ht="15.75" customHeight="1" x14ac:dyDescent="0.25">
      <c r="A27" s="70" t="s">
        <v>72</v>
      </c>
      <c r="B27" s="72" t="s">
        <v>91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ht="51.75" customHeight="1" x14ac:dyDescent="0.25">
      <c r="A29" s="70" t="s">
        <v>40</v>
      </c>
      <c r="B29" s="73" t="s">
        <v>92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</sheetData>
  <mergeCells count="17">
    <mergeCell ref="B2:K2"/>
    <mergeCell ref="B4:K4"/>
    <mergeCell ref="B5:F5"/>
    <mergeCell ref="D7:J7"/>
    <mergeCell ref="B18:K18"/>
    <mergeCell ref="B16:K16"/>
    <mergeCell ref="B17:K17"/>
    <mergeCell ref="B21:K21"/>
    <mergeCell ref="B27:L27"/>
    <mergeCell ref="B29:L29"/>
    <mergeCell ref="B20:L20"/>
    <mergeCell ref="B14:L14"/>
    <mergeCell ref="B25:K25"/>
    <mergeCell ref="B19:K19"/>
    <mergeCell ref="B22:K22"/>
    <mergeCell ref="B23:K23"/>
    <mergeCell ref="B24:K24"/>
  </mergeCells>
  <pageMargins left="0.39370078740157483" right="0.39370078740157483" top="0.74803149606299213" bottom="0.74803149606299213" header="0.31496062992125984" footer="0.31496062992125984"/>
  <pageSetup paperSize="9" scale="7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2"/>
  <sheetViews>
    <sheetView view="pageBreakPreview" topLeftCell="A7" zoomScaleNormal="70" zoomScaleSheetLayoutView="100" workbookViewId="0">
      <selection activeCell="A14" sqref="A14:XFD35"/>
    </sheetView>
  </sheetViews>
  <sheetFormatPr defaultRowHeight="15" x14ac:dyDescent="0.25"/>
  <cols>
    <col min="1" max="1" width="7" style="24" customWidth="1"/>
    <col min="2" max="2" width="4.42578125" style="24" customWidth="1"/>
    <col min="3" max="3" width="39.1406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7.28515625" style="24" customWidth="1"/>
    <col min="12" max="12" width="12.28515625" style="24" customWidth="1"/>
    <col min="13" max="16384" width="9.140625" style="24"/>
  </cols>
  <sheetData>
    <row r="2" spans="1:12" ht="43.9" customHeight="1" x14ac:dyDescent="0.25">
      <c r="B2" s="90" t="s">
        <v>52</v>
      </c>
      <c r="C2" s="90"/>
      <c r="D2" s="90"/>
      <c r="E2" s="90"/>
      <c r="F2" s="90"/>
      <c r="G2" s="90"/>
      <c r="H2" s="90"/>
      <c r="I2" s="90"/>
      <c r="J2" s="90"/>
      <c r="K2" s="90"/>
      <c r="L2" s="23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5258.7</v>
      </c>
      <c r="J8" s="36" t="s">
        <v>16</v>
      </c>
      <c r="K8" s="37">
        <f>D8*G8*I8</f>
        <v>355908.81599999993</v>
      </c>
    </row>
    <row r="9" spans="1:12" ht="16.149999999999999" customHeight="1" x14ac:dyDescent="0.25">
      <c r="B9" s="31" t="s">
        <v>18</v>
      </c>
      <c r="C9" s="31" t="s">
        <v>19</v>
      </c>
      <c r="D9" s="39">
        <v>28.22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5258.7</v>
      </c>
      <c r="J9" s="36" t="s">
        <v>44</v>
      </c>
      <c r="K9" s="37">
        <f t="shared" ref="K9:K10" si="0">D9*G9*I9</f>
        <v>1780806.1679999998</v>
      </c>
    </row>
    <row r="10" spans="1:12" ht="16.149999999999999" customHeight="1" x14ac:dyDescent="0.25">
      <c r="B10" s="31" t="s">
        <v>21</v>
      </c>
      <c r="C10" s="31" t="s">
        <v>22</v>
      </c>
      <c r="D10" s="39">
        <v>9.7899999999999991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5258.7</v>
      </c>
      <c r="J10" s="36" t="s">
        <v>46</v>
      </c>
      <c r="K10" s="37">
        <f t="shared" si="0"/>
        <v>617792.07599999988</v>
      </c>
    </row>
    <row r="11" spans="1:12" ht="48" hidden="1" customHeight="1" x14ac:dyDescent="0.25">
      <c r="B11" s="31" t="s">
        <v>24</v>
      </c>
      <c r="C11" s="31" t="s">
        <v>25</v>
      </c>
      <c r="D11" s="39" t="e">
        <f>#REF!</f>
        <v>#REF!</v>
      </c>
      <c r="E11" s="34" t="s">
        <v>47</v>
      </c>
      <c r="F11" s="34" t="s">
        <v>15</v>
      </c>
      <c r="G11" s="34">
        <v>12</v>
      </c>
      <c r="H11" s="34" t="s">
        <v>15</v>
      </c>
      <c r="I11" s="35" t="e">
        <f>#REF!</f>
        <v>#REF!</v>
      </c>
      <c r="J11" s="36" t="s">
        <v>48</v>
      </c>
      <c r="K11" s="37" t="e">
        <f>D11*12*I11</f>
        <v>#REF!</v>
      </c>
    </row>
    <row r="12" spans="1:12" ht="15.75" hidden="1" x14ac:dyDescent="0.25">
      <c r="B12" s="31" t="s">
        <v>49</v>
      </c>
      <c r="C12" s="31" t="s">
        <v>26</v>
      </c>
      <c r="D12" s="40"/>
      <c r="E12" s="41"/>
      <c r="F12" s="34"/>
      <c r="G12" s="34"/>
      <c r="H12" s="34"/>
      <c r="I12" s="41"/>
      <c r="J12" s="37"/>
      <c r="K12" s="38" t="e">
        <f>SUM(K8:K11)</f>
        <v>#REF!</v>
      </c>
    </row>
    <row r="14" spans="1:12" ht="38.25" customHeight="1" x14ac:dyDescent="0.25">
      <c r="A14" s="67" t="s">
        <v>93</v>
      </c>
      <c r="B14" s="72" t="s">
        <v>85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15.75" customHeight="1" x14ac:dyDescent="0.25">
      <c r="A15" s="68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5.75" customHeight="1" x14ac:dyDescent="0.25">
      <c r="A16" s="69" t="s">
        <v>94</v>
      </c>
      <c r="B16" s="72" t="s">
        <v>86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27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34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2" ht="15.75" customHeight="1" x14ac:dyDescent="0.25">
      <c r="A19" s="1"/>
      <c r="B19" s="72" t="s">
        <v>28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29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5.75" customHeight="1" x14ac:dyDescent="0.25">
      <c r="A21" s="1"/>
      <c r="B21" s="72" t="s">
        <v>30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88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89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2" t="s">
        <v>33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5.75" customHeight="1" x14ac:dyDescent="0.25">
      <c r="A25" s="1"/>
      <c r="B25" s="72" t="s">
        <v>90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2" ht="15.75" customHeight="1" x14ac:dyDescent="0.25">
      <c r="A26" s="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2" ht="15.75" customHeight="1" x14ac:dyDescent="0.25">
      <c r="A27" s="70" t="s">
        <v>72</v>
      </c>
      <c r="B27" s="72" t="s">
        <v>91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ht="51.75" customHeight="1" x14ac:dyDescent="0.25">
      <c r="A29" s="70" t="s">
        <v>40</v>
      </c>
      <c r="B29" s="73" t="s">
        <v>92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</sheetData>
  <mergeCells count="17">
    <mergeCell ref="B19:K19"/>
    <mergeCell ref="B22:K22"/>
    <mergeCell ref="B23:K23"/>
    <mergeCell ref="B2:K2"/>
    <mergeCell ref="B4:K4"/>
    <mergeCell ref="B5:F5"/>
    <mergeCell ref="D7:J7"/>
    <mergeCell ref="B18:K18"/>
    <mergeCell ref="B16:K16"/>
    <mergeCell ref="B17:K17"/>
    <mergeCell ref="B14:L14"/>
    <mergeCell ref="B21:K21"/>
    <mergeCell ref="B27:L27"/>
    <mergeCell ref="B29:L29"/>
    <mergeCell ref="B20:L20"/>
    <mergeCell ref="B24:K24"/>
    <mergeCell ref="B25:K25"/>
  </mergeCells>
  <pageMargins left="0.39370078740157483" right="0.39370078740157483" top="0.74803149606299213" bottom="0.74803149606299213" header="0.31496062992125984" footer="0.31496062992125984"/>
  <pageSetup paperSize="9" scale="6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2"/>
  <sheetViews>
    <sheetView view="pageBreakPreview" topLeftCell="A10" zoomScale="89" zoomScaleNormal="70" zoomScaleSheetLayoutView="89" workbookViewId="0">
      <selection activeCell="A14" sqref="A14:XFD38"/>
    </sheetView>
  </sheetViews>
  <sheetFormatPr defaultRowHeight="15" x14ac:dyDescent="0.25"/>
  <cols>
    <col min="1" max="1" width="6.28515625" style="24" customWidth="1"/>
    <col min="2" max="2" width="4.42578125" style="24" customWidth="1"/>
    <col min="3" max="3" width="39.710937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6" style="24" customWidth="1"/>
    <col min="12" max="16384" width="9.140625" style="24"/>
  </cols>
  <sheetData>
    <row r="2" spans="1:12" ht="67.5" customHeight="1" x14ac:dyDescent="0.3">
      <c r="B2" s="84" t="s">
        <v>53</v>
      </c>
      <c r="C2" s="84"/>
      <c r="D2" s="84"/>
      <c r="E2" s="84"/>
      <c r="F2" s="84"/>
      <c r="G2" s="84"/>
      <c r="H2" s="84"/>
      <c r="I2" s="84"/>
      <c r="J2" s="84"/>
      <c r="K2" s="84"/>
      <c r="L2" s="23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5.6448000000000009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3348.3</v>
      </c>
      <c r="J8" s="36" t="s">
        <v>16</v>
      </c>
      <c r="K8" s="37">
        <f>D8*G8*I8</f>
        <v>226805.80608000007</v>
      </c>
    </row>
    <row r="9" spans="1:12" ht="16.149999999999999" customHeight="1" x14ac:dyDescent="0.25">
      <c r="B9" s="31" t="s">
        <v>18</v>
      </c>
      <c r="C9" s="31" t="s">
        <v>19</v>
      </c>
      <c r="D9" s="39">
        <v>27.343600000000006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3348.3</v>
      </c>
      <c r="J9" s="36" t="s">
        <v>44</v>
      </c>
      <c r="K9" s="37">
        <f t="shared" ref="K9:K12" si="0">D9*G9*I9</f>
        <v>1098654.9105600002</v>
      </c>
    </row>
    <row r="10" spans="1:12" ht="16.149999999999999" customHeight="1" x14ac:dyDescent="0.25">
      <c r="B10" s="31" t="s">
        <v>21</v>
      </c>
      <c r="C10" s="31" t="s">
        <v>22</v>
      </c>
      <c r="D10" s="39">
        <v>10.976000000000003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3348.3</v>
      </c>
      <c r="J10" s="36" t="s">
        <v>46</v>
      </c>
      <c r="K10" s="37">
        <f t="shared" si="0"/>
        <v>441011.28960000019</v>
      </c>
    </row>
    <row r="11" spans="1:12" ht="48" hidden="1" customHeight="1" x14ac:dyDescent="0.25">
      <c r="B11" s="31" t="s">
        <v>24</v>
      </c>
      <c r="C11" s="31" t="s">
        <v>25</v>
      </c>
      <c r="D11" s="39" t="e">
        <f>#REF!</f>
        <v>#REF!</v>
      </c>
      <c r="E11" s="34" t="s">
        <v>47</v>
      </c>
      <c r="F11" s="34" t="s">
        <v>15</v>
      </c>
      <c r="G11" s="34">
        <v>12</v>
      </c>
      <c r="H11" s="34" t="s">
        <v>15</v>
      </c>
      <c r="I11" s="35" t="e">
        <f>#REF!</f>
        <v>#REF!</v>
      </c>
      <c r="J11" s="36" t="s">
        <v>48</v>
      </c>
      <c r="K11" s="37" t="e">
        <f t="shared" si="0"/>
        <v>#REF!</v>
      </c>
    </row>
    <row r="12" spans="1:12" ht="15.75" hidden="1" x14ac:dyDescent="0.25">
      <c r="B12" s="31" t="s">
        <v>49</v>
      </c>
      <c r="C12" s="31" t="s">
        <v>26</v>
      </c>
      <c r="D12" s="40"/>
      <c r="E12" s="41"/>
      <c r="F12" s="34"/>
      <c r="G12" s="34"/>
      <c r="H12" s="34"/>
      <c r="I12" s="41"/>
      <c r="J12" s="37"/>
      <c r="K12" s="37">
        <f t="shared" si="0"/>
        <v>0</v>
      </c>
    </row>
    <row r="14" spans="1:12" ht="38.25" customHeight="1" x14ac:dyDescent="0.25">
      <c r="A14" s="67" t="s">
        <v>93</v>
      </c>
      <c r="B14" s="72" t="s">
        <v>85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15.75" customHeight="1" x14ac:dyDescent="0.25">
      <c r="A15" s="68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5.75" customHeight="1" x14ac:dyDescent="0.25">
      <c r="A16" s="69" t="s">
        <v>94</v>
      </c>
      <c r="B16" s="72" t="s">
        <v>86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27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34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2" ht="15.75" customHeight="1" x14ac:dyDescent="0.25">
      <c r="A19" s="1"/>
      <c r="B19" s="72" t="s">
        <v>28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29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5.75" customHeight="1" x14ac:dyDescent="0.25">
      <c r="A21" s="1"/>
      <c r="B21" s="72" t="s">
        <v>30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88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89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2" t="s">
        <v>33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5.75" customHeight="1" x14ac:dyDescent="0.25">
      <c r="A25" s="1"/>
      <c r="B25" s="72" t="s">
        <v>90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2" ht="15.75" customHeight="1" x14ac:dyDescent="0.25">
      <c r="A26" s="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2" ht="15.75" customHeight="1" x14ac:dyDescent="0.25">
      <c r="A27" s="70" t="s">
        <v>72</v>
      </c>
      <c r="B27" s="72" t="s">
        <v>91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ht="51.75" customHeight="1" x14ac:dyDescent="0.25">
      <c r="A29" s="70" t="s">
        <v>40</v>
      </c>
      <c r="B29" s="73" t="s">
        <v>92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</sheetData>
  <mergeCells count="17">
    <mergeCell ref="B2:K2"/>
    <mergeCell ref="B4:K4"/>
    <mergeCell ref="B5:F5"/>
    <mergeCell ref="D7:J7"/>
    <mergeCell ref="B18:K18"/>
    <mergeCell ref="B16:K16"/>
    <mergeCell ref="B17:K17"/>
    <mergeCell ref="B20:L20"/>
    <mergeCell ref="B21:K21"/>
    <mergeCell ref="B27:L27"/>
    <mergeCell ref="B29:L29"/>
    <mergeCell ref="B14:L14"/>
    <mergeCell ref="B25:K25"/>
    <mergeCell ref="B19:K19"/>
    <mergeCell ref="B22:K22"/>
    <mergeCell ref="B23:K23"/>
    <mergeCell ref="B24:K24"/>
  </mergeCells>
  <pageMargins left="0.39370078740157483" right="0.39370078740157483" top="0.74803149606299213" bottom="0.74803149606299213" header="0.31496062992125984" footer="0.31496062992125984"/>
  <pageSetup paperSize="9" scale="7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topLeftCell="A6" zoomScale="93" zoomScaleNormal="70" zoomScaleSheetLayoutView="93" workbookViewId="0">
      <selection activeCell="A12" sqref="A12:XFD36"/>
    </sheetView>
  </sheetViews>
  <sheetFormatPr defaultRowHeight="15" x14ac:dyDescent="0.25"/>
  <cols>
    <col min="1" max="1" width="9.140625" style="24"/>
    <col min="2" max="2" width="4.42578125" style="24" customWidth="1"/>
    <col min="3" max="3" width="40.285156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7.5703125" style="24" customWidth="1"/>
    <col min="12" max="16384" width="9.140625" style="24"/>
  </cols>
  <sheetData>
    <row r="2" spans="1:12" ht="43.9" customHeight="1" x14ac:dyDescent="0.3">
      <c r="B2" s="84" t="s">
        <v>54</v>
      </c>
      <c r="C2" s="84"/>
      <c r="D2" s="84"/>
      <c r="E2" s="84"/>
      <c r="F2" s="84"/>
      <c r="G2" s="84"/>
      <c r="H2" s="84"/>
      <c r="I2" s="84"/>
      <c r="J2" s="84"/>
      <c r="K2" s="84"/>
      <c r="L2" s="23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5.6448000000000009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944.40000000000009</v>
      </c>
      <c r="J8" s="36" t="s">
        <v>16</v>
      </c>
      <c r="K8" s="37">
        <f>D8*G8*I8</f>
        <v>63971.389440000021</v>
      </c>
    </row>
    <row r="9" spans="1:12" ht="16.149999999999999" customHeight="1" x14ac:dyDescent="0.25">
      <c r="B9" s="31" t="s">
        <v>18</v>
      </c>
      <c r="C9" s="31" t="s">
        <v>19</v>
      </c>
      <c r="D9" s="39">
        <v>24.476400000000002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944.40000000000009</v>
      </c>
      <c r="J9" s="36" t="s">
        <v>44</v>
      </c>
      <c r="K9" s="37">
        <f t="shared" ref="K9:K10" si="0">D9*G9*I9</f>
        <v>277386.14592000004</v>
      </c>
    </row>
    <row r="10" spans="1:12" ht="16.149999999999999" customHeight="1" x14ac:dyDescent="0.25">
      <c r="B10" s="31" t="s">
        <v>21</v>
      </c>
      <c r="C10" s="31" t="s">
        <v>22</v>
      </c>
      <c r="D10" s="39">
        <v>13.042400000000001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944.40000000000009</v>
      </c>
      <c r="J10" s="36" t="s">
        <v>46</v>
      </c>
      <c r="K10" s="37">
        <f t="shared" si="0"/>
        <v>147806.91072000001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2:K2"/>
    <mergeCell ref="B4:K4"/>
    <mergeCell ref="B5:F5"/>
    <mergeCell ref="D7:J7"/>
    <mergeCell ref="B16:K16"/>
    <mergeCell ref="B14:K14"/>
    <mergeCell ref="B15:K15"/>
    <mergeCell ref="B18:L18"/>
    <mergeCell ref="B19:K19"/>
    <mergeCell ref="B25:L25"/>
    <mergeCell ref="B27:L27"/>
    <mergeCell ref="B12:L12"/>
    <mergeCell ref="B23:K23"/>
    <mergeCell ref="B17:K17"/>
    <mergeCell ref="B20:K20"/>
    <mergeCell ref="B21:K21"/>
    <mergeCell ref="B22:K22"/>
  </mergeCells>
  <pageMargins left="0.39370078740157483" right="0.39370078740157483" top="0.74803149606299213" bottom="0.74803149606299213" header="0.31496062992125984" footer="0.31496062992125984"/>
  <pageSetup paperSize="9" scale="6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topLeftCell="A4" zoomScaleNormal="70" zoomScaleSheetLayoutView="100" workbookViewId="0">
      <selection activeCell="A12" sqref="A12:XFD36"/>
    </sheetView>
  </sheetViews>
  <sheetFormatPr defaultRowHeight="15" x14ac:dyDescent="0.25"/>
  <cols>
    <col min="1" max="1" width="5" style="24" customWidth="1"/>
    <col min="2" max="2" width="4.42578125" style="24" customWidth="1"/>
    <col min="3" max="3" width="40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6.42578125" style="24" customWidth="1"/>
    <col min="12" max="12" width="12" style="24" customWidth="1"/>
    <col min="13" max="16384" width="9.140625" style="24"/>
  </cols>
  <sheetData>
    <row r="2" spans="1:12" ht="54.75" customHeight="1" x14ac:dyDescent="0.3">
      <c r="B2" s="84" t="s">
        <v>55</v>
      </c>
      <c r="C2" s="84"/>
      <c r="D2" s="84"/>
      <c r="E2" s="84"/>
      <c r="F2" s="84"/>
      <c r="G2" s="84"/>
      <c r="H2" s="84"/>
      <c r="I2" s="84"/>
      <c r="J2" s="84"/>
      <c r="K2" s="84"/>
      <c r="L2" s="23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3431.5</v>
      </c>
      <c r="J8" s="36" t="s">
        <v>16</v>
      </c>
      <c r="K8" s="37">
        <f>D8*G8*I8</f>
        <v>232243.91999999998</v>
      </c>
    </row>
    <row r="9" spans="1:12" ht="16.149999999999999" customHeight="1" x14ac:dyDescent="0.25">
      <c r="B9" s="31" t="s">
        <v>18</v>
      </c>
      <c r="C9" s="31" t="s">
        <v>19</v>
      </c>
      <c r="D9" s="39">
        <v>28.03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3431.5</v>
      </c>
      <c r="J9" s="36" t="s">
        <v>44</v>
      </c>
      <c r="K9" s="37">
        <f t="shared" ref="K9:K10" si="0">D9*G9*I9</f>
        <v>1154219.3400000001</v>
      </c>
    </row>
    <row r="10" spans="1:12" ht="16.149999999999999" customHeight="1" x14ac:dyDescent="0.25">
      <c r="B10" s="31" t="s">
        <v>21</v>
      </c>
      <c r="C10" s="31" t="s">
        <v>22</v>
      </c>
      <c r="D10" s="39">
        <v>9.9499999999999993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3431.5</v>
      </c>
      <c r="J10" s="36" t="s">
        <v>46</v>
      </c>
      <c r="K10" s="37">
        <f t="shared" si="0"/>
        <v>409721.1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2:K2"/>
    <mergeCell ref="B4:K4"/>
    <mergeCell ref="B5:F5"/>
    <mergeCell ref="D7:J7"/>
    <mergeCell ref="B16:K16"/>
    <mergeCell ref="B14:K14"/>
    <mergeCell ref="B15:K15"/>
    <mergeCell ref="B18:L18"/>
    <mergeCell ref="B19:K19"/>
    <mergeCell ref="B25:L25"/>
    <mergeCell ref="B27:L27"/>
    <mergeCell ref="B12:L12"/>
    <mergeCell ref="B23:K23"/>
    <mergeCell ref="B17:K17"/>
    <mergeCell ref="B20:K20"/>
    <mergeCell ref="B21:K21"/>
    <mergeCell ref="B22:K22"/>
  </mergeCells>
  <pageMargins left="0.39370078740157483" right="0.39370078740157483" top="0.74803149606299213" bottom="0.74803149606299213" header="0.31496062992125984" footer="0.31496062992125984"/>
  <pageSetup paperSize="9" scale="6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topLeftCell="A4" zoomScaleNormal="70" zoomScaleSheetLayoutView="100" workbookViewId="0">
      <selection activeCell="A12" sqref="A12:XFD36"/>
    </sheetView>
  </sheetViews>
  <sheetFormatPr defaultRowHeight="15" x14ac:dyDescent="0.25"/>
  <cols>
    <col min="1" max="1" width="6.42578125" style="24" customWidth="1"/>
    <col min="2" max="2" width="4.42578125" style="24" customWidth="1"/>
    <col min="3" max="3" width="40.8554687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6.5703125" style="24" customWidth="1"/>
    <col min="12" max="12" width="10.85546875" style="24" customWidth="1"/>
    <col min="13" max="16384" width="9.140625" style="24"/>
  </cols>
  <sheetData>
    <row r="2" spans="1:12" ht="43.9" customHeight="1" x14ac:dyDescent="0.25">
      <c r="B2" s="90" t="s">
        <v>56</v>
      </c>
      <c r="C2" s="90"/>
      <c r="D2" s="90"/>
      <c r="E2" s="90"/>
      <c r="F2" s="90"/>
      <c r="G2" s="90"/>
      <c r="H2" s="90"/>
      <c r="I2" s="90"/>
      <c r="J2" s="90"/>
      <c r="K2" s="90"/>
      <c r="L2" s="23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3390.7999999999997</v>
      </c>
      <c r="J8" s="36" t="s">
        <v>16</v>
      </c>
      <c r="K8" s="37">
        <f>D8*G8*I8</f>
        <v>229489.34399999995</v>
      </c>
    </row>
    <row r="9" spans="1:12" ht="16.149999999999999" customHeight="1" x14ac:dyDescent="0.25">
      <c r="B9" s="31" t="s">
        <v>18</v>
      </c>
      <c r="C9" s="31" t="s">
        <v>19</v>
      </c>
      <c r="D9" s="39">
        <v>27.12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3390.7999999999997</v>
      </c>
      <c r="J9" s="36" t="s">
        <v>44</v>
      </c>
      <c r="K9" s="37">
        <f t="shared" ref="K9:K10" si="0">D9*G9*I9</f>
        <v>1103501.9519999998</v>
      </c>
    </row>
    <row r="10" spans="1:12" ht="16.149999999999999" customHeight="1" x14ac:dyDescent="0.25">
      <c r="B10" s="31" t="s">
        <v>21</v>
      </c>
      <c r="C10" s="31" t="s">
        <v>22</v>
      </c>
      <c r="D10" s="39">
        <v>10.07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3390.7999999999997</v>
      </c>
      <c r="J10" s="36" t="s">
        <v>46</v>
      </c>
      <c r="K10" s="37">
        <f t="shared" si="0"/>
        <v>409744.272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17:K17"/>
    <mergeCell ref="B20:K20"/>
    <mergeCell ref="B21:K21"/>
    <mergeCell ref="B2:K2"/>
    <mergeCell ref="B4:K4"/>
    <mergeCell ref="B5:F5"/>
    <mergeCell ref="D7:J7"/>
    <mergeCell ref="B16:K16"/>
    <mergeCell ref="B14:K14"/>
    <mergeCell ref="B15:K15"/>
    <mergeCell ref="B12:L12"/>
    <mergeCell ref="B18:L18"/>
    <mergeCell ref="B19:K19"/>
    <mergeCell ref="B25:L25"/>
    <mergeCell ref="B27:L27"/>
    <mergeCell ref="B22:K22"/>
    <mergeCell ref="B23:K23"/>
  </mergeCells>
  <pageMargins left="0.39370078740157483" right="0.39370078740157483" top="0.74803149606299213" bottom="0.74803149606299213" header="0.31496062992125984" footer="0.31496062992125984"/>
  <pageSetup paperSize="9" scale="6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zoomScale="80" zoomScaleNormal="70" zoomScaleSheetLayoutView="80" workbookViewId="0">
      <selection activeCell="A12" sqref="A12:XFD36"/>
    </sheetView>
  </sheetViews>
  <sheetFormatPr defaultRowHeight="15" x14ac:dyDescent="0.25"/>
  <cols>
    <col min="1" max="1" width="7" style="24" customWidth="1"/>
    <col min="2" max="2" width="4.42578125" style="24" customWidth="1"/>
    <col min="3" max="3" width="42.57031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5.42578125" style="24" customWidth="1"/>
    <col min="12" max="12" width="13.42578125" style="24" customWidth="1"/>
    <col min="13" max="16384" width="9.140625" style="24"/>
  </cols>
  <sheetData>
    <row r="2" spans="1:12" ht="43.9" customHeight="1" x14ac:dyDescent="0.3">
      <c r="B2" s="84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23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3448.1</v>
      </c>
      <c r="J8" s="36" t="s">
        <v>16</v>
      </c>
      <c r="K8" s="37">
        <f>D8*G8*I8</f>
        <v>233367.40799999997</v>
      </c>
    </row>
    <row r="9" spans="1:12" ht="16.149999999999999" customHeight="1" x14ac:dyDescent="0.25">
      <c r="B9" s="31" t="s">
        <v>18</v>
      </c>
      <c r="C9" s="31" t="s">
        <v>19</v>
      </c>
      <c r="D9" s="39">
        <v>27.982000000000003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3448.1</v>
      </c>
      <c r="J9" s="36" t="s">
        <v>44</v>
      </c>
      <c r="K9" s="37">
        <f t="shared" ref="K9:K10" si="0">D9*G9*I9</f>
        <v>1157816.8104000001</v>
      </c>
    </row>
    <row r="10" spans="1:12" ht="16.149999999999999" customHeight="1" x14ac:dyDescent="0.25">
      <c r="B10" s="31" t="s">
        <v>21</v>
      </c>
      <c r="C10" s="31" t="s">
        <v>22</v>
      </c>
      <c r="D10" s="39">
        <v>10.068800000000001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3448.1</v>
      </c>
      <c r="J10" s="36" t="s">
        <v>46</v>
      </c>
      <c r="K10" s="37">
        <f t="shared" si="0"/>
        <v>416618.75135999999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2:K2"/>
    <mergeCell ref="B4:K4"/>
    <mergeCell ref="B5:F5"/>
    <mergeCell ref="D7:J7"/>
    <mergeCell ref="B16:K16"/>
    <mergeCell ref="B14:K14"/>
    <mergeCell ref="B15:K15"/>
    <mergeCell ref="B18:L18"/>
    <mergeCell ref="B19:K19"/>
    <mergeCell ref="B25:L25"/>
    <mergeCell ref="B27:L27"/>
    <mergeCell ref="B12:L12"/>
    <mergeCell ref="B23:K23"/>
    <mergeCell ref="B17:K17"/>
    <mergeCell ref="B20:K20"/>
    <mergeCell ref="B21:K21"/>
    <mergeCell ref="B22:K22"/>
  </mergeCells>
  <pageMargins left="0.39370078740157483" right="0.39370078740157483" top="0.74803149606299213" bottom="0.74803149606299213" header="0.31496062992125984" footer="0.31496062992125984"/>
  <pageSetup paperSize="9" scale="6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zoomScale="70" zoomScaleNormal="70" zoomScaleSheetLayoutView="70" workbookViewId="0">
      <selection activeCell="A12" sqref="A12:XFD36"/>
    </sheetView>
  </sheetViews>
  <sheetFormatPr defaultRowHeight="15" x14ac:dyDescent="0.25"/>
  <cols>
    <col min="1" max="1" width="6.5703125" style="24" customWidth="1"/>
    <col min="2" max="2" width="4.42578125" style="24" customWidth="1"/>
    <col min="3" max="3" width="42.425781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5.85546875" style="24" customWidth="1"/>
    <col min="12" max="12" width="13.140625" style="24" customWidth="1"/>
    <col min="13" max="16384" width="9.140625" style="24"/>
  </cols>
  <sheetData>
    <row r="2" spans="1:12" ht="43.9" customHeight="1" x14ac:dyDescent="0.3">
      <c r="B2" s="84" t="s">
        <v>58</v>
      </c>
      <c r="C2" s="84"/>
      <c r="D2" s="84"/>
      <c r="E2" s="84"/>
      <c r="F2" s="84"/>
      <c r="G2" s="84"/>
      <c r="H2" s="84"/>
      <c r="I2" s="84"/>
      <c r="J2" s="84"/>
      <c r="K2" s="84"/>
      <c r="L2" s="22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  <c r="L4" s="2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  <c r="L6" s="27"/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  <c r="L7" s="30"/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3352</v>
      </c>
      <c r="J8" s="36" t="s">
        <v>16</v>
      </c>
      <c r="K8" s="37">
        <f>D8*G8*I8</f>
        <v>226863.35999999999</v>
      </c>
    </row>
    <row r="9" spans="1:12" ht="16.149999999999999" customHeight="1" x14ac:dyDescent="0.25">
      <c r="B9" s="31" t="s">
        <v>18</v>
      </c>
      <c r="C9" s="31" t="s">
        <v>19</v>
      </c>
      <c r="D9" s="39">
        <v>28.7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3352</v>
      </c>
      <c r="J9" s="36" t="s">
        <v>44</v>
      </c>
      <c r="K9" s="37">
        <f t="shared" ref="K9:K10" si="0">D9*G9*I9</f>
        <v>1154428.7999999998</v>
      </c>
    </row>
    <row r="10" spans="1:12" ht="16.149999999999999" customHeight="1" x14ac:dyDescent="0.25">
      <c r="B10" s="31" t="s">
        <v>21</v>
      </c>
      <c r="C10" s="31" t="s">
        <v>22</v>
      </c>
      <c r="D10" s="39">
        <v>9.31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3352</v>
      </c>
      <c r="J10" s="36" t="s">
        <v>46</v>
      </c>
      <c r="K10" s="37">
        <f t="shared" si="0"/>
        <v>374485.44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2:K2"/>
    <mergeCell ref="B4:K4"/>
    <mergeCell ref="B5:F5"/>
    <mergeCell ref="D7:J7"/>
    <mergeCell ref="B14:K14"/>
    <mergeCell ref="B25:L25"/>
    <mergeCell ref="B27:L27"/>
    <mergeCell ref="B12:L12"/>
    <mergeCell ref="B22:K22"/>
    <mergeCell ref="B23:K23"/>
    <mergeCell ref="B16:K16"/>
    <mergeCell ref="B17:K17"/>
    <mergeCell ref="B21:K21"/>
    <mergeCell ref="B18:L18"/>
    <mergeCell ref="B19:K19"/>
    <mergeCell ref="B20:K20"/>
    <mergeCell ref="B15:K15"/>
  </mergeCells>
  <pageMargins left="0.39370078740157483" right="0.39370078740157483" top="0.74803149606299213" bottom="0.74803149606299213" header="0.31496062992125984" footer="0.31496062992125984"/>
  <pageSetup paperSize="9" scale="6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topLeftCell="A5" zoomScale="80" zoomScaleNormal="70" zoomScaleSheetLayoutView="80" workbookViewId="0">
      <selection activeCell="A18" sqref="A18:XFD18"/>
    </sheetView>
  </sheetViews>
  <sheetFormatPr defaultRowHeight="15" x14ac:dyDescent="0.25"/>
  <cols>
    <col min="1" max="1" width="6.5703125" style="24" customWidth="1"/>
    <col min="2" max="2" width="4.42578125" style="24" customWidth="1"/>
    <col min="3" max="3" width="42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6" style="24" customWidth="1"/>
    <col min="12" max="12" width="13.42578125" style="24" customWidth="1"/>
    <col min="13" max="16384" width="9.140625" style="24"/>
  </cols>
  <sheetData>
    <row r="2" spans="1:12" ht="43.9" customHeight="1" x14ac:dyDescent="0.3">
      <c r="B2" s="84" t="s">
        <v>59</v>
      </c>
      <c r="C2" s="84"/>
      <c r="D2" s="84"/>
      <c r="E2" s="84"/>
      <c r="F2" s="84"/>
      <c r="G2" s="84"/>
      <c r="H2" s="84"/>
      <c r="I2" s="84"/>
      <c r="J2" s="84"/>
      <c r="K2" s="84"/>
      <c r="L2" s="23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4621.1000000000004</v>
      </c>
      <c r="J8" s="36" t="s">
        <v>16</v>
      </c>
      <c r="K8" s="37">
        <f>D8*G8*I8</f>
        <v>312756.04800000001</v>
      </c>
    </row>
    <row r="9" spans="1:12" ht="30.75" customHeight="1" x14ac:dyDescent="0.25">
      <c r="B9" s="31" t="s">
        <v>18</v>
      </c>
      <c r="C9" s="31" t="s">
        <v>19</v>
      </c>
      <c r="D9" s="39">
        <v>24.57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4621.1000000000004</v>
      </c>
      <c r="J9" s="36" t="s">
        <v>44</v>
      </c>
      <c r="K9" s="37">
        <f t="shared" ref="K9:K10" si="0">D9*G9*I9</f>
        <v>1362485.1240000003</v>
      </c>
    </row>
    <row r="10" spans="1:12" ht="16.149999999999999" customHeight="1" x14ac:dyDescent="0.25">
      <c r="B10" s="31" t="s">
        <v>21</v>
      </c>
      <c r="C10" s="31" t="s">
        <v>22</v>
      </c>
      <c r="D10" s="39">
        <v>13.42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4621.1000000000004</v>
      </c>
      <c r="J10" s="36" t="s">
        <v>46</v>
      </c>
      <c r="K10" s="37">
        <f t="shared" si="0"/>
        <v>744181.94400000002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2:K2"/>
    <mergeCell ref="B4:K4"/>
    <mergeCell ref="B5:F5"/>
    <mergeCell ref="D7:J7"/>
    <mergeCell ref="B16:K16"/>
    <mergeCell ref="B14:K14"/>
    <mergeCell ref="B15:K15"/>
    <mergeCell ref="B18:L18"/>
    <mergeCell ref="B19:K19"/>
    <mergeCell ref="B25:L25"/>
    <mergeCell ref="B27:L27"/>
    <mergeCell ref="B12:L12"/>
    <mergeCell ref="B23:K23"/>
    <mergeCell ref="B17:K17"/>
    <mergeCell ref="B20:K20"/>
    <mergeCell ref="B21:K21"/>
    <mergeCell ref="B22:K22"/>
  </mergeCells>
  <pageMargins left="0.39370078740157483" right="0.39370078740157483" top="0.74803149606299213" bottom="0.74803149606299213" header="0.31496062992125984" footer="0.31496062992125984"/>
  <pageSetup paperSize="9" scale="6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zoomScale="55" zoomScaleNormal="70" zoomScaleSheetLayoutView="55" workbookViewId="0">
      <selection activeCell="A12" sqref="A12:XFD36"/>
    </sheetView>
  </sheetViews>
  <sheetFormatPr defaultRowHeight="15" x14ac:dyDescent="0.25"/>
  <cols>
    <col min="1" max="1" width="8.42578125" style="24" customWidth="1"/>
    <col min="2" max="2" width="4.42578125" style="24" customWidth="1"/>
    <col min="3" max="3" width="43.1406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8.140625" style="24" customWidth="1"/>
    <col min="12" max="12" width="18" style="24" customWidth="1"/>
    <col min="13" max="16384" width="9.140625" style="24"/>
  </cols>
  <sheetData>
    <row r="2" spans="1:12" ht="43.9" customHeight="1" x14ac:dyDescent="0.3">
      <c r="B2" s="84" t="s">
        <v>60</v>
      </c>
      <c r="C2" s="84"/>
      <c r="D2" s="84"/>
      <c r="E2" s="84"/>
      <c r="F2" s="84"/>
      <c r="G2" s="84"/>
      <c r="H2" s="84"/>
      <c r="I2" s="84"/>
      <c r="J2" s="84"/>
      <c r="K2" s="84"/>
      <c r="L2" s="23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3257.9</v>
      </c>
      <c r="J8" s="36" t="s">
        <v>16</v>
      </c>
      <c r="K8" s="37">
        <f>D8*G8*I8</f>
        <v>220494.67199999999</v>
      </c>
    </row>
    <row r="9" spans="1:12" ht="16.149999999999999" customHeight="1" x14ac:dyDescent="0.25">
      <c r="B9" s="31" t="s">
        <v>18</v>
      </c>
      <c r="C9" s="31" t="s">
        <v>19</v>
      </c>
      <c r="D9" s="39">
        <v>26.58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3257.9</v>
      </c>
      <c r="J9" s="36" t="s">
        <v>44</v>
      </c>
      <c r="K9" s="37">
        <f t="shared" ref="K9:K10" si="0">D9*G9*I9</f>
        <v>1039139.784</v>
      </c>
    </row>
    <row r="10" spans="1:12" ht="16.149999999999999" customHeight="1" x14ac:dyDescent="0.25">
      <c r="B10" s="31" t="s">
        <v>21</v>
      </c>
      <c r="C10" s="31" t="s">
        <v>22</v>
      </c>
      <c r="D10" s="39">
        <v>11.36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3257.9</v>
      </c>
      <c r="J10" s="36" t="s">
        <v>46</v>
      </c>
      <c r="K10" s="37">
        <f t="shared" si="0"/>
        <v>444116.92800000001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2:K2"/>
    <mergeCell ref="B4:K4"/>
    <mergeCell ref="B5:F5"/>
    <mergeCell ref="D7:J7"/>
    <mergeCell ref="B16:K16"/>
    <mergeCell ref="B14:K14"/>
    <mergeCell ref="B15:K15"/>
    <mergeCell ref="B18:L18"/>
    <mergeCell ref="B19:K19"/>
    <mergeCell ref="B25:L25"/>
    <mergeCell ref="B27:L27"/>
    <mergeCell ref="B12:L12"/>
    <mergeCell ref="B23:K23"/>
    <mergeCell ref="B17:K17"/>
    <mergeCell ref="B20:K20"/>
    <mergeCell ref="B21:K21"/>
    <mergeCell ref="B22:K22"/>
  </mergeCells>
  <pageMargins left="0.39370078740157483" right="0.39370078740157483" top="0.74803149606299213" bottom="0.74803149606299213" header="0.31496062992125984" footer="0.31496062992125984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U67"/>
  <sheetViews>
    <sheetView view="pageBreakPreview" topLeftCell="A2" zoomScale="70" zoomScaleNormal="70" zoomScaleSheetLayoutView="70" workbookViewId="0">
      <selection activeCell="A21" sqref="A21:XFD21"/>
    </sheetView>
  </sheetViews>
  <sheetFormatPr defaultColWidth="8.85546875" defaultRowHeight="15" x14ac:dyDescent="0.25"/>
  <cols>
    <col min="1" max="1" width="4.42578125" style="1" customWidth="1"/>
    <col min="2" max="2" width="46.7109375" style="1" customWidth="1"/>
    <col min="3" max="3" width="10.85546875" style="1" customWidth="1"/>
    <col min="4" max="4" width="9.7109375" style="1" customWidth="1"/>
    <col min="5" max="5" width="8.42578125" style="1" customWidth="1"/>
    <col min="6" max="6" width="8.28515625" style="1" customWidth="1"/>
    <col min="7" max="7" width="4.7109375" style="1" customWidth="1"/>
    <col min="8" max="8" width="11.28515625" style="1" customWidth="1"/>
    <col min="9" max="9" width="6.28515625" style="1" customWidth="1"/>
    <col min="10" max="10" width="22.28515625" style="1" customWidth="1"/>
    <col min="11" max="11" width="13.140625" style="1" customWidth="1"/>
    <col min="12" max="12" width="4.28515625" style="1" hidden="1" customWidth="1"/>
    <col min="13" max="15" width="12.28515625" style="1" hidden="1" customWidth="1"/>
    <col min="16" max="16" width="18.5703125" style="1" hidden="1" customWidth="1"/>
    <col min="17" max="17" width="22.7109375" style="1" hidden="1" customWidth="1"/>
    <col min="18" max="18" width="20.140625" style="1" hidden="1" customWidth="1"/>
    <col min="19" max="19" width="11.85546875" style="1" hidden="1" customWidth="1"/>
    <col min="20" max="20" width="11.7109375" style="1" hidden="1" customWidth="1"/>
    <col min="21" max="16384" width="8.85546875" style="1"/>
  </cols>
  <sheetData>
    <row r="1" spans="1:21" x14ac:dyDescent="0.25">
      <c r="J1" s="2" t="s">
        <v>0</v>
      </c>
      <c r="N1" s="2"/>
    </row>
    <row r="2" spans="1:21" ht="43.9" customHeight="1" x14ac:dyDescent="0.3">
      <c r="A2" s="74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4"/>
    </row>
    <row r="4" spans="1:21" ht="34.9" customHeight="1" x14ac:dyDescent="0.25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5"/>
      <c r="L4" s="5"/>
      <c r="M4" s="76" t="s">
        <v>3</v>
      </c>
      <c r="N4" s="76"/>
      <c r="O4" s="76"/>
      <c r="P4" s="76"/>
    </row>
    <row r="5" spans="1:21" x14ac:dyDescent="0.25">
      <c r="A5" s="77"/>
      <c r="B5" s="77"/>
      <c r="C5" s="77"/>
      <c r="D5" s="77"/>
      <c r="E5" s="77"/>
      <c r="F5" s="6"/>
      <c r="G5" s="6"/>
    </row>
    <row r="6" spans="1:21" ht="15.6" customHeight="1" x14ac:dyDescent="0.25">
      <c r="I6" s="7"/>
      <c r="J6" s="8" t="s">
        <v>4</v>
      </c>
      <c r="K6" s="7"/>
      <c r="L6" s="7"/>
      <c r="M6" s="7"/>
      <c r="N6" s="7"/>
      <c r="P6" s="8" t="s">
        <v>5</v>
      </c>
      <c r="Q6" s="7"/>
      <c r="R6" s="7"/>
      <c r="S6" s="7"/>
      <c r="T6" s="7" t="s">
        <v>5</v>
      </c>
    </row>
    <row r="7" spans="1:21" ht="78" customHeight="1" x14ac:dyDescent="0.25">
      <c r="A7" s="9" t="s">
        <v>6</v>
      </c>
      <c r="B7" s="9" t="s">
        <v>7</v>
      </c>
      <c r="C7" s="78" t="s">
        <v>95</v>
      </c>
      <c r="D7" s="79"/>
      <c r="E7" s="79"/>
      <c r="F7" s="79"/>
      <c r="G7" s="79"/>
      <c r="H7" s="79"/>
      <c r="I7" s="80"/>
      <c r="J7" s="9" t="s">
        <v>9</v>
      </c>
      <c r="K7" s="10"/>
      <c r="L7" s="81" t="s">
        <v>10</v>
      </c>
      <c r="M7" s="81"/>
      <c r="N7" s="81"/>
      <c r="O7" s="82"/>
      <c r="P7" s="9" t="s">
        <v>11</v>
      </c>
    </row>
    <row r="8" spans="1:21" ht="31.9" customHeight="1" x14ac:dyDescent="0.25">
      <c r="A8" s="11" t="s">
        <v>12</v>
      </c>
      <c r="B8" s="12" t="s">
        <v>13</v>
      </c>
      <c r="C8" s="13">
        <v>5.64</v>
      </c>
      <c r="D8" s="14" t="s">
        <v>14</v>
      </c>
      <c r="E8" s="14" t="s">
        <v>15</v>
      </c>
      <c r="F8" s="14">
        <v>12</v>
      </c>
      <c r="G8" s="14" t="s">
        <v>15</v>
      </c>
      <c r="H8" s="15">
        <f>P$9</f>
        <v>1653.6</v>
      </c>
      <c r="I8" s="16" t="s">
        <v>16</v>
      </c>
      <c r="J8" s="17">
        <f>C8*F8*H8</f>
        <v>111915.64799999999</v>
      </c>
      <c r="L8" s="11" t="s">
        <v>12</v>
      </c>
      <c r="M8" s="83" t="s">
        <v>17</v>
      </c>
      <c r="N8" s="83"/>
      <c r="O8" s="83"/>
      <c r="P8" s="18" t="e">
        <f>#REF!</f>
        <v>#REF!</v>
      </c>
      <c r="Q8" s="1">
        <f>J8/12</f>
        <v>9326.3039999999983</v>
      </c>
    </row>
    <row r="9" spans="1:21" ht="32.450000000000003" customHeight="1" x14ac:dyDescent="0.25">
      <c r="A9" s="11" t="s">
        <v>18</v>
      </c>
      <c r="B9" s="11" t="s">
        <v>19</v>
      </c>
      <c r="C9" s="19">
        <v>40.869999999999997</v>
      </c>
      <c r="D9" s="14" t="s">
        <v>14</v>
      </c>
      <c r="E9" s="14" t="s">
        <v>15</v>
      </c>
      <c r="F9" s="14">
        <v>12</v>
      </c>
      <c r="G9" s="14" t="s">
        <v>15</v>
      </c>
      <c r="H9" s="15">
        <f t="shared" ref="H9:H10" si="0">P$9</f>
        <v>1653.6</v>
      </c>
      <c r="I9" s="16" t="s">
        <v>16</v>
      </c>
      <c r="J9" s="17">
        <f t="shared" ref="J9:J10" si="1">C9*F9*H9</f>
        <v>810991.58399999992</v>
      </c>
      <c r="L9" s="11" t="s">
        <v>18</v>
      </c>
      <c r="M9" s="83" t="s">
        <v>20</v>
      </c>
      <c r="N9" s="83"/>
      <c r="O9" s="83"/>
      <c r="P9" s="20">
        <f>'[1]ЖЭУ 20 новые'!D24</f>
        <v>1653.6</v>
      </c>
      <c r="Q9" s="1">
        <f>J9/12</f>
        <v>67582.631999999998</v>
      </c>
    </row>
    <row r="10" spans="1:21" ht="32.450000000000003" customHeight="1" x14ac:dyDescent="0.25">
      <c r="A10" s="11" t="s">
        <v>21</v>
      </c>
      <c r="B10" s="63" t="s">
        <v>22</v>
      </c>
      <c r="C10" s="19">
        <v>5.08</v>
      </c>
      <c r="D10" s="14" t="s">
        <v>14</v>
      </c>
      <c r="E10" s="14" t="s">
        <v>15</v>
      </c>
      <c r="F10" s="14">
        <v>12</v>
      </c>
      <c r="G10" s="14" t="s">
        <v>15</v>
      </c>
      <c r="H10" s="15">
        <f t="shared" si="0"/>
        <v>1653.6</v>
      </c>
      <c r="I10" s="16" t="s">
        <v>16</v>
      </c>
      <c r="J10" s="17">
        <f t="shared" si="1"/>
        <v>100803.45599999999</v>
      </c>
      <c r="L10" s="11" t="s">
        <v>21</v>
      </c>
      <c r="M10" s="83" t="s">
        <v>23</v>
      </c>
      <c r="N10" s="83"/>
      <c r="O10" s="83"/>
      <c r="P10" s="11">
        <v>12</v>
      </c>
      <c r="Q10" s="1">
        <f t="shared" ref="Q10" si="2">J10/12</f>
        <v>8400.2879999999986</v>
      </c>
    </row>
    <row r="12" spans="1:21" s="24" customFormat="1" ht="33.7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21" s="24" customFormat="1" ht="15.75" customHeight="1" x14ac:dyDescent="0.25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21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21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21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1" s="24" customFormat="1" ht="15.75" customHeight="1" x14ac:dyDescent="0.25">
      <c r="A17" s="1"/>
      <c r="B17" s="72" t="s">
        <v>31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1" s="24" customFormat="1" ht="15.75" customHeight="1" x14ac:dyDescent="0.25">
      <c r="A18" s="1"/>
      <c r="B18" s="72" t="s">
        <v>28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1" s="24" customFormat="1" ht="15.75" customHeight="1" x14ac:dyDescent="0.25">
      <c r="A19" s="1"/>
      <c r="B19" s="72" t="s">
        <v>29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1" s="24" customFormat="1" ht="15.75" customHeight="1" x14ac:dyDescent="0.25">
      <c r="A20" s="1"/>
      <c r="B20" s="72" t="s">
        <v>30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1" s="24" customFormat="1" ht="15.75" customHeight="1" x14ac:dyDescent="0.25">
      <c r="A21" s="1"/>
      <c r="B21" s="72" t="s">
        <v>32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1" s="24" customFormat="1" ht="15.75" customHeight="1" x14ac:dyDescent="0.25">
      <c r="A22" s="1"/>
      <c r="B22" s="72" t="s">
        <v>88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1" s="24" customFormat="1" ht="15.75" customHeight="1" x14ac:dyDescent="0.25">
      <c r="A23" s="1"/>
      <c r="B23" s="72" t="s">
        <v>89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1" s="24" customFormat="1" ht="15.75" customHeight="1" x14ac:dyDescent="0.25">
      <c r="A24" s="1"/>
      <c r="B24" s="72" t="s">
        <v>33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1" s="24" customFormat="1" ht="15.75" customHeight="1" x14ac:dyDescent="0.25">
      <c r="A25" s="1"/>
      <c r="B25" s="72" t="s">
        <v>90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1" s="24" customFormat="1" ht="15.75" customHeight="1" x14ac:dyDescent="0.25">
      <c r="A26" s="1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s="24" customFormat="1" ht="15.75" customHeight="1" x14ac:dyDescent="0.25">
      <c r="A27" s="70" t="s">
        <v>72</v>
      </c>
      <c r="B27" s="72" t="s">
        <v>91</v>
      </c>
      <c r="C27" s="72"/>
      <c r="D27" s="72"/>
      <c r="E27" s="72"/>
      <c r="F27" s="72"/>
      <c r="G27" s="72"/>
      <c r="H27" s="72"/>
      <c r="I27" s="72"/>
      <c r="J27" s="72"/>
      <c r="K27" s="66"/>
    </row>
    <row r="28" spans="1:11" s="24" customFormat="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4" customFormat="1" ht="47.25" customHeight="1" x14ac:dyDescent="0.25">
      <c r="A29" s="70" t="s">
        <v>40</v>
      </c>
      <c r="B29" s="73" t="s">
        <v>92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s="42" customFormat="1" x14ac:dyDescent="0.25"/>
    <row r="31" spans="1:11" s="42" customFormat="1" x14ac:dyDescent="0.25"/>
    <row r="32" spans="1:11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</sheetData>
  <mergeCells count="24">
    <mergeCell ref="B29:K29"/>
    <mergeCell ref="B24:K24"/>
    <mergeCell ref="B25:K25"/>
    <mergeCell ref="B27:J27"/>
    <mergeCell ref="B23:K23"/>
    <mergeCell ref="A2:P2"/>
    <mergeCell ref="A4:J4"/>
    <mergeCell ref="M4:P4"/>
    <mergeCell ref="A5:E5"/>
    <mergeCell ref="C7:I7"/>
    <mergeCell ref="L7:O7"/>
    <mergeCell ref="M8:O8"/>
    <mergeCell ref="M9:O9"/>
    <mergeCell ref="M10:O10"/>
    <mergeCell ref="B14:K14"/>
    <mergeCell ref="B15:K15"/>
    <mergeCell ref="B16:K16"/>
    <mergeCell ref="B17:K17"/>
    <mergeCell ref="B18:K18"/>
    <mergeCell ref="B12:K12"/>
    <mergeCell ref="B19:K19"/>
    <mergeCell ref="B20:K20"/>
    <mergeCell ref="B21:K21"/>
    <mergeCell ref="B22:K22"/>
  </mergeCells>
  <pageMargins left="0.11811023622047245" right="0.11811023622047245" top="0.74803149606299213" bottom="0.74803149606299213" header="0.31496062992125984" footer="0.31496062992125984"/>
  <pageSetup paperSize="9" scale="69" orientation="portrait" r:id="rId1"/>
  <colBreaks count="2" manualBreakCount="2">
    <brk id="11" max="37" man="1"/>
    <brk id="16" max="5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M70"/>
  <sheetViews>
    <sheetView view="pageBreakPreview" zoomScale="84" zoomScaleNormal="70" zoomScaleSheetLayoutView="84" workbookViewId="0">
      <selection activeCell="A12" sqref="A12:XFD64"/>
    </sheetView>
  </sheetViews>
  <sheetFormatPr defaultRowHeight="15" x14ac:dyDescent="0.25"/>
  <cols>
    <col min="1" max="1" width="5.42578125" style="24" customWidth="1"/>
    <col min="2" max="2" width="4.42578125" style="24" customWidth="1"/>
    <col min="3" max="3" width="43.57031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6.7109375" style="24" customWidth="1"/>
    <col min="12" max="12" width="7.85546875" style="24" customWidth="1"/>
    <col min="13" max="13" width="6.140625" style="24" customWidth="1"/>
    <col min="14" max="16384" width="9.140625" style="24"/>
  </cols>
  <sheetData>
    <row r="2" spans="1:13" ht="43.9" customHeight="1" x14ac:dyDescent="0.3">
      <c r="B2" s="84" t="s">
        <v>61</v>
      </c>
      <c r="C2" s="84"/>
      <c r="D2" s="84"/>
      <c r="E2" s="84"/>
      <c r="F2" s="84"/>
      <c r="G2" s="84"/>
      <c r="H2" s="84"/>
      <c r="I2" s="84"/>
      <c r="J2" s="84"/>
      <c r="K2" s="84"/>
      <c r="L2" s="22"/>
      <c r="M2" s="23"/>
    </row>
    <row r="4" spans="1:13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  <c r="L4" s="25"/>
    </row>
    <row r="5" spans="1:13" x14ac:dyDescent="0.25">
      <c r="B5" s="86"/>
      <c r="C5" s="86"/>
      <c r="D5" s="86"/>
      <c r="E5" s="86"/>
      <c r="F5" s="86"/>
      <c r="G5" s="26"/>
      <c r="H5" s="26"/>
    </row>
    <row r="6" spans="1:13" ht="15.6" customHeight="1" x14ac:dyDescent="0.25">
      <c r="J6" s="27"/>
      <c r="K6" s="28" t="s">
        <v>4</v>
      </c>
      <c r="L6" s="27"/>
    </row>
    <row r="7" spans="1:13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  <c r="L7" s="30"/>
    </row>
    <row r="8" spans="1:13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3277.1</v>
      </c>
      <c r="J8" s="36" t="s">
        <v>16</v>
      </c>
      <c r="K8" s="37">
        <f>D8*G8*I8</f>
        <v>221794.12799999997</v>
      </c>
    </row>
    <row r="9" spans="1:13" ht="16.149999999999999" customHeight="1" x14ac:dyDescent="0.25">
      <c r="B9" s="31" t="s">
        <v>18</v>
      </c>
      <c r="C9" s="31" t="s">
        <v>19</v>
      </c>
      <c r="D9" s="39">
        <v>25.78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3277.1</v>
      </c>
      <c r="J9" s="36" t="s">
        <v>44</v>
      </c>
      <c r="K9" s="37">
        <f t="shared" ref="K9:K10" si="0">D9*G9*I9</f>
        <v>1013803.656</v>
      </c>
    </row>
    <row r="10" spans="1:13" ht="15.75" customHeight="1" x14ac:dyDescent="0.25">
      <c r="B10" s="31" t="s">
        <v>21</v>
      </c>
      <c r="C10" s="31" t="s">
        <v>22</v>
      </c>
      <c r="D10" s="39">
        <v>12.1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3277.1</v>
      </c>
      <c r="J10" s="36" t="s">
        <v>46</v>
      </c>
      <c r="K10" s="37">
        <f t="shared" si="0"/>
        <v>475834.91999999993</v>
      </c>
    </row>
    <row r="11" spans="1:13" ht="20.25" customHeight="1" x14ac:dyDescent="0.25"/>
    <row r="12" spans="1:13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3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3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3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25:L25"/>
    <mergeCell ref="B27:L27"/>
    <mergeCell ref="B20:K20"/>
    <mergeCell ref="B2:K2"/>
    <mergeCell ref="B4:K4"/>
    <mergeCell ref="B5:F5"/>
    <mergeCell ref="D7:J7"/>
    <mergeCell ref="B14:K14"/>
    <mergeCell ref="B15:K15"/>
    <mergeCell ref="B12:L12"/>
    <mergeCell ref="B22:K22"/>
    <mergeCell ref="B23:K23"/>
    <mergeCell ref="B16:K16"/>
    <mergeCell ref="B17:K17"/>
    <mergeCell ref="B21:K21"/>
    <mergeCell ref="B18:L18"/>
    <mergeCell ref="B19:K19"/>
  </mergeCells>
  <pageMargins left="0.39370078740157483" right="0.39370078740157483" top="0.74803149606299213" bottom="0.74803149606299213" header="0.31496062992125984" footer="0.31496062992125984"/>
  <pageSetup paperSize="9" scale="66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topLeftCell="A4" zoomScale="80" zoomScaleNormal="70" zoomScaleSheetLayoutView="80" workbookViewId="0">
      <selection activeCell="A12" sqref="A12:XFD64"/>
    </sheetView>
  </sheetViews>
  <sheetFormatPr defaultRowHeight="15" x14ac:dyDescent="0.25"/>
  <cols>
    <col min="1" max="1" width="5.5703125" style="24" customWidth="1"/>
    <col min="2" max="2" width="4.42578125" style="24" customWidth="1"/>
    <col min="3" max="3" width="43.1406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8.5703125" style="24" customWidth="1"/>
    <col min="12" max="16384" width="9.140625" style="24"/>
  </cols>
  <sheetData>
    <row r="2" spans="1:12" ht="43.9" customHeight="1" x14ac:dyDescent="0.3">
      <c r="B2" s="84" t="s">
        <v>62</v>
      </c>
      <c r="C2" s="84"/>
      <c r="D2" s="84"/>
      <c r="E2" s="84"/>
      <c r="F2" s="84"/>
      <c r="G2" s="84"/>
      <c r="H2" s="84"/>
      <c r="I2" s="84"/>
      <c r="J2" s="84"/>
      <c r="K2" s="84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894.9</v>
      </c>
      <c r="J8" s="36" t="s">
        <v>16</v>
      </c>
      <c r="K8" s="37">
        <f>D8*G8*I8</f>
        <v>60566.831999999995</v>
      </c>
    </row>
    <row r="9" spans="1:12" ht="16.149999999999999" customHeight="1" x14ac:dyDescent="0.25">
      <c r="B9" s="31" t="s">
        <v>18</v>
      </c>
      <c r="C9" s="31" t="s">
        <v>19</v>
      </c>
      <c r="D9" s="39">
        <v>22.56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894.9</v>
      </c>
      <c r="J9" s="36" t="s">
        <v>44</v>
      </c>
      <c r="K9" s="37">
        <f t="shared" ref="K9:K10" si="0">D9*G9*I9</f>
        <v>242267.32799999998</v>
      </c>
    </row>
    <row r="10" spans="1:12" ht="16.149999999999999" customHeight="1" x14ac:dyDescent="0.25">
      <c r="B10" s="31" t="s">
        <v>21</v>
      </c>
      <c r="C10" s="31" t="s">
        <v>22</v>
      </c>
      <c r="D10" s="39">
        <v>14.73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894.9</v>
      </c>
      <c r="J10" s="36" t="s">
        <v>46</v>
      </c>
      <c r="K10" s="37">
        <f t="shared" si="0"/>
        <v>158182.52399999998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25:L25"/>
    <mergeCell ref="B27:L27"/>
    <mergeCell ref="B17:K17"/>
    <mergeCell ref="B2:K2"/>
    <mergeCell ref="B4:K4"/>
    <mergeCell ref="B5:F5"/>
    <mergeCell ref="D7:J7"/>
    <mergeCell ref="B16:K16"/>
    <mergeCell ref="B14:K14"/>
    <mergeCell ref="B15:K15"/>
    <mergeCell ref="B12:L12"/>
    <mergeCell ref="B20:K20"/>
    <mergeCell ref="B21:K21"/>
    <mergeCell ref="B22:K22"/>
    <mergeCell ref="B23:K23"/>
    <mergeCell ref="B18:L18"/>
    <mergeCell ref="B19:K19"/>
  </mergeCells>
  <pageMargins left="0.39370078740157483" right="0.39370078740157483" top="0.74803149606299213" bottom="0.74803149606299213" header="0.31496062992125984" footer="0.31496062992125984"/>
  <pageSetup paperSize="9" scale="67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topLeftCell="A7" zoomScale="90" zoomScaleNormal="70" zoomScaleSheetLayoutView="90" workbookViewId="0">
      <selection activeCell="A12" sqref="A12:XFD64"/>
    </sheetView>
  </sheetViews>
  <sheetFormatPr defaultRowHeight="15" x14ac:dyDescent="0.25"/>
  <cols>
    <col min="1" max="1" width="5.7109375" style="24" customWidth="1"/>
    <col min="2" max="2" width="4.42578125" style="24" customWidth="1"/>
    <col min="3" max="3" width="44.57031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7.85546875" style="24" customWidth="1"/>
    <col min="12" max="12" width="13.140625" style="24" customWidth="1"/>
    <col min="13" max="15" width="12.28515625" style="24" customWidth="1"/>
    <col min="16" max="16" width="16.85546875" style="24" customWidth="1"/>
    <col min="17" max="17" width="22.7109375" style="24" customWidth="1"/>
    <col min="18" max="18" width="20.140625" style="24" customWidth="1"/>
    <col min="19" max="19" width="11.85546875" style="24" customWidth="1"/>
    <col min="20" max="20" width="11.7109375" style="24" customWidth="1"/>
    <col min="21" max="16384" width="9.140625" style="24"/>
  </cols>
  <sheetData>
    <row r="2" spans="1:12" ht="43.9" customHeight="1" x14ac:dyDescent="0.3">
      <c r="B2" s="84" t="s">
        <v>63</v>
      </c>
      <c r="C2" s="84"/>
      <c r="D2" s="84"/>
      <c r="E2" s="84"/>
      <c r="F2" s="84"/>
      <c r="G2" s="84"/>
      <c r="H2" s="84"/>
      <c r="I2" s="84"/>
      <c r="J2" s="84"/>
      <c r="K2" s="84"/>
      <c r="L2" s="22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  <c r="L4" s="2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  <c r="L6" s="27"/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  <c r="L7" s="30"/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5504.3</v>
      </c>
      <c r="J8" s="36" t="s">
        <v>16</v>
      </c>
      <c r="K8" s="37">
        <f>D8*G8*I8</f>
        <v>372531.02399999998</v>
      </c>
    </row>
    <row r="9" spans="1:12" ht="16.149999999999999" customHeight="1" x14ac:dyDescent="0.25">
      <c r="B9" s="31" t="s">
        <v>18</v>
      </c>
      <c r="C9" s="31" t="s">
        <v>19</v>
      </c>
      <c r="D9" s="39">
        <v>25.5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5504.3</v>
      </c>
      <c r="J9" s="36" t="s">
        <v>44</v>
      </c>
      <c r="K9" s="37">
        <f t="shared" ref="K9:K10" si="0">D9*G9*I9</f>
        <v>1684315.8</v>
      </c>
    </row>
    <row r="10" spans="1:12" ht="16.149999999999999" customHeight="1" x14ac:dyDescent="0.25">
      <c r="B10" s="31" t="s">
        <v>21</v>
      </c>
      <c r="C10" s="31" t="s">
        <v>22</v>
      </c>
      <c r="D10" s="39">
        <v>11.54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5504.3</v>
      </c>
      <c r="J10" s="36" t="s">
        <v>46</v>
      </c>
      <c r="K10" s="37">
        <f t="shared" si="0"/>
        <v>762235.46399999992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2:K2"/>
    <mergeCell ref="B4:K4"/>
    <mergeCell ref="B5:F5"/>
    <mergeCell ref="D7:J7"/>
    <mergeCell ref="B23:K23"/>
    <mergeCell ref="B12:L12"/>
    <mergeCell ref="B16:K16"/>
    <mergeCell ref="B17:K17"/>
    <mergeCell ref="B20:K20"/>
    <mergeCell ref="B25:L25"/>
    <mergeCell ref="B27:L27"/>
    <mergeCell ref="B21:K21"/>
    <mergeCell ref="B22:K22"/>
    <mergeCell ref="B14:K14"/>
    <mergeCell ref="B15:K15"/>
    <mergeCell ref="B18:L18"/>
    <mergeCell ref="B19:K19"/>
  </mergeCells>
  <pageMargins left="0.39370078740157483" right="0.39370078740157483" top="0.74803149606299213" bottom="0.74803149606299213" header="0.31496062992125984" footer="0.31496062992125984"/>
  <pageSetup paperSize="9" scale="64" fitToHeight="0" orientation="portrait" r:id="rId1"/>
  <colBreaks count="1" manualBreakCount="1">
    <brk id="16" max="5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zoomScale="78" zoomScaleNormal="70" zoomScaleSheetLayoutView="78" workbookViewId="0">
      <selection activeCell="A12" sqref="A12:XFD64"/>
    </sheetView>
  </sheetViews>
  <sheetFormatPr defaultRowHeight="15" x14ac:dyDescent="0.25"/>
  <cols>
    <col min="1" max="1" width="6" style="24" customWidth="1"/>
    <col min="2" max="2" width="4.42578125" style="24" customWidth="1"/>
    <col min="3" max="3" width="44.8554687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6.7109375" style="24" customWidth="1"/>
    <col min="12" max="12" width="4.5703125" style="24" customWidth="1"/>
    <col min="13" max="16384" width="9.140625" style="24"/>
  </cols>
  <sheetData>
    <row r="2" spans="1:12" ht="59.25" customHeight="1" x14ac:dyDescent="0.3">
      <c r="B2" s="84" t="s">
        <v>64</v>
      </c>
      <c r="C2" s="84"/>
      <c r="D2" s="84"/>
      <c r="E2" s="84"/>
      <c r="F2" s="84"/>
      <c r="G2" s="84"/>
      <c r="H2" s="84"/>
      <c r="I2" s="84"/>
      <c r="J2" s="84"/>
      <c r="K2" s="84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5507</v>
      </c>
      <c r="J8" s="36" t="s">
        <v>16</v>
      </c>
      <c r="K8" s="37">
        <f>D8*G8*I8</f>
        <v>372713.75999999995</v>
      </c>
    </row>
    <row r="9" spans="1:12" ht="16.149999999999999" customHeight="1" x14ac:dyDescent="0.25">
      <c r="B9" s="31" t="s">
        <v>18</v>
      </c>
      <c r="C9" s="31" t="s">
        <v>19</v>
      </c>
      <c r="D9" s="39">
        <v>25.910000000000004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5507</v>
      </c>
      <c r="J9" s="36" t="s">
        <v>44</v>
      </c>
      <c r="K9" s="37">
        <f t="shared" ref="K9:K10" si="0">D9*G9*I9</f>
        <v>1712236.4400000004</v>
      </c>
    </row>
    <row r="10" spans="1:12" ht="15.75" customHeight="1" x14ac:dyDescent="0.25">
      <c r="B10" s="31" t="s">
        <v>21</v>
      </c>
      <c r="C10" s="31" t="s">
        <v>22</v>
      </c>
      <c r="D10" s="39">
        <v>12.04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5507</v>
      </c>
      <c r="J10" s="36" t="s">
        <v>46</v>
      </c>
      <c r="K10" s="37">
        <f t="shared" si="0"/>
        <v>795651.36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27:L27"/>
    <mergeCell ref="B20:K20"/>
    <mergeCell ref="B21:K21"/>
    <mergeCell ref="B22:K22"/>
    <mergeCell ref="B23:K23"/>
    <mergeCell ref="B25:L25"/>
    <mergeCell ref="B17:K17"/>
    <mergeCell ref="B14:K14"/>
    <mergeCell ref="B15:K15"/>
    <mergeCell ref="B18:L18"/>
    <mergeCell ref="B19:K19"/>
    <mergeCell ref="B2:K2"/>
    <mergeCell ref="B4:K4"/>
    <mergeCell ref="B5:F5"/>
    <mergeCell ref="D7:J7"/>
    <mergeCell ref="B16:K16"/>
    <mergeCell ref="B12:L12"/>
  </mergeCells>
  <pageMargins left="0.39370078740157483" right="0.39370078740157483" top="0.74803149606299213" bottom="0.74803149606299213" header="0.31496062992125984" footer="0.31496062992125984"/>
  <pageSetup paperSize="9" scale="67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topLeftCell="A4" zoomScale="87" zoomScaleNormal="70" zoomScaleSheetLayoutView="87" workbookViewId="0">
      <selection activeCell="A12" sqref="A12:XFD64"/>
    </sheetView>
  </sheetViews>
  <sheetFormatPr defaultRowHeight="15" x14ac:dyDescent="0.25"/>
  <cols>
    <col min="1" max="1" width="6" style="24" customWidth="1"/>
    <col min="2" max="2" width="4.42578125" style="24" customWidth="1"/>
    <col min="3" max="3" width="45.1406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7.7109375" style="24" customWidth="1"/>
    <col min="12" max="16384" width="9.140625" style="24"/>
  </cols>
  <sheetData>
    <row r="2" spans="1:12" ht="43.9" customHeight="1" x14ac:dyDescent="0.3">
      <c r="B2" s="84" t="s">
        <v>65</v>
      </c>
      <c r="C2" s="84"/>
      <c r="D2" s="84"/>
      <c r="E2" s="84"/>
      <c r="F2" s="84"/>
      <c r="G2" s="84"/>
      <c r="H2" s="84"/>
      <c r="I2" s="84"/>
      <c r="J2" s="84"/>
      <c r="K2" s="84"/>
    </row>
    <row r="4" spans="1:12" ht="34.9" customHeight="1" x14ac:dyDescent="0.25">
      <c r="B4" s="85" t="s">
        <v>66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3471.7000000000003</v>
      </c>
      <c r="J8" s="36" t="s">
        <v>16</v>
      </c>
      <c r="K8" s="37">
        <f>D8*G8*I8</f>
        <v>234964.65599999999</v>
      </c>
    </row>
    <row r="9" spans="1:12" ht="16.149999999999999" customHeight="1" x14ac:dyDescent="0.25">
      <c r="B9" s="31" t="s">
        <v>18</v>
      </c>
      <c r="C9" s="31" t="s">
        <v>19</v>
      </c>
      <c r="D9" s="39">
        <v>26.72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3471.7000000000003</v>
      </c>
      <c r="J9" s="36" t="s">
        <v>44</v>
      </c>
      <c r="K9" s="37">
        <f t="shared" ref="K9:K10" si="0">D9*G9*I9</f>
        <v>1113165.888</v>
      </c>
    </row>
    <row r="10" spans="1:12" ht="16.149999999999999" customHeight="1" x14ac:dyDescent="0.25">
      <c r="B10" s="31" t="s">
        <v>21</v>
      </c>
      <c r="C10" s="31" t="s">
        <v>22</v>
      </c>
      <c r="D10" s="39">
        <v>11.27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3471.7000000000003</v>
      </c>
      <c r="J10" s="36" t="s">
        <v>46</v>
      </c>
      <c r="K10" s="37">
        <f t="shared" si="0"/>
        <v>469512.70800000004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17:K17"/>
    <mergeCell ref="B20:K20"/>
    <mergeCell ref="B21:K21"/>
    <mergeCell ref="B2:K2"/>
    <mergeCell ref="B4:K4"/>
    <mergeCell ref="B5:F5"/>
    <mergeCell ref="D7:J7"/>
    <mergeCell ref="B16:K16"/>
    <mergeCell ref="B12:L12"/>
    <mergeCell ref="B14:K14"/>
    <mergeCell ref="B15:K15"/>
    <mergeCell ref="B18:L18"/>
    <mergeCell ref="B19:K19"/>
    <mergeCell ref="B25:L25"/>
    <mergeCell ref="B27:L27"/>
    <mergeCell ref="B22:K22"/>
    <mergeCell ref="B23:K23"/>
  </mergeCells>
  <pageMargins left="0.39370078740157483" right="0.39370078740157483" top="0.74803149606299213" bottom="0.74803149606299213" header="0.31496062992125984" footer="0.31496062992125984"/>
  <pageSetup paperSize="9" scale="65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topLeftCell="A4" zoomScale="82" zoomScaleNormal="70" zoomScaleSheetLayoutView="82" workbookViewId="0">
      <selection activeCell="A12" sqref="A12:XFD64"/>
    </sheetView>
  </sheetViews>
  <sheetFormatPr defaultRowHeight="15" x14ac:dyDescent="0.25"/>
  <cols>
    <col min="1" max="1" width="6" style="24" customWidth="1"/>
    <col min="2" max="2" width="4.42578125" style="24" customWidth="1"/>
    <col min="3" max="3" width="43.1406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7.85546875" style="24" customWidth="1"/>
    <col min="12" max="12" width="10.7109375" style="24" customWidth="1"/>
    <col min="13" max="16384" width="9.140625" style="24"/>
  </cols>
  <sheetData>
    <row r="2" spans="1:12" ht="43.9" customHeight="1" x14ac:dyDescent="0.3">
      <c r="B2" s="84" t="s">
        <v>67</v>
      </c>
      <c r="C2" s="84"/>
      <c r="D2" s="84"/>
      <c r="E2" s="84"/>
      <c r="F2" s="84"/>
      <c r="G2" s="84"/>
      <c r="H2" s="84"/>
      <c r="I2" s="84"/>
      <c r="J2" s="84"/>
      <c r="K2" s="84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4643.2000000000007</v>
      </c>
      <c r="J8" s="36" t="s">
        <v>16</v>
      </c>
      <c r="K8" s="37">
        <f>D8*G8*I8</f>
        <v>314251.77600000001</v>
      </c>
    </row>
    <row r="9" spans="1:12" ht="16.149999999999999" customHeight="1" x14ac:dyDescent="0.25">
      <c r="B9" s="31" t="s">
        <v>18</v>
      </c>
      <c r="C9" s="31" t="s">
        <v>19</v>
      </c>
      <c r="D9" s="39">
        <v>26.66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4643.2000000000007</v>
      </c>
      <c r="J9" s="36" t="s">
        <v>44</v>
      </c>
      <c r="K9" s="37">
        <f t="shared" ref="K9:K10" si="0">D9*G9*I9</f>
        <v>1485452.5440000002</v>
      </c>
    </row>
    <row r="10" spans="1:12" ht="16.149999999999999" customHeight="1" x14ac:dyDescent="0.25">
      <c r="B10" s="31" t="s">
        <v>21</v>
      </c>
      <c r="C10" s="31" t="s">
        <v>22</v>
      </c>
      <c r="D10" s="39">
        <v>11.53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4643.2000000000007</v>
      </c>
      <c r="J10" s="36" t="s">
        <v>46</v>
      </c>
      <c r="K10" s="37">
        <f t="shared" si="0"/>
        <v>642433.152</v>
      </c>
    </row>
    <row r="11" spans="1:12" ht="19.5" customHeight="1" x14ac:dyDescent="0.25"/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27:L27"/>
    <mergeCell ref="B20:K20"/>
    <mergeCell ref="B21:K21"/>
    <mergeCell ref="B22:K22"/>
    <mergeCell ref="B23:K23"/>
    <mergeCell ref="B25:L25"/>
    <mergeCell ref="B17:K17"/>
    <mergeCell ref="B15:K15"/>
    <mergeCell ref="B14:K14"/>
    <mergeCell ref="B18:L18"/>
    <mergeCell ref="B19:K19"/>
    <mergeCell ref="B2:K2"/>
    <mergeCell ref="B4:K4"/>
    <mergeCell ref="B5:F5"/>
    <mergeCell ref="D7:J7"/>
    <mergeCell ref="B16:K16"/>
    <mergeCell ref="B12:L12"/>
  </mergeCells>
  <pageMargins left="0.39370078740157483" right="0.39370078740157483" top="0.74803149606299213" bottom="0.74803149606299213" header="0.31496062992125984" footer="0.31496062992125984"/>
  <pageSetup paperSize="9" scale="66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topLeftCell="A4" zoomScale="90" zoomScaleNormal="70" zoomScaleSheetLayoutView="90" workbookViewId="0">
      <selection activeCell="A12" sqref="A12:XFD64"/>
    </sheetView>
  </sheetViews>
  <sheetFormatPr defaultRowHeight="15" x14ac:dyDescent="0.25"/>
  <cols>
    <col min="1" max="1" width="5" style="24" customWidth="1"/>
    <col min="2" max="2" width="4.42578125" style="24" customWidth="1"/>
    <col min="3" max="3" width="43.8554687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7" style="24" customWidth="1"/>
    <col min="12" max="12" width="4.42578125" style="24" customWidth="1"/>
    <col min="13" max="16384" width="9.140625" style="24"/>
  </cols>
  <sheetData>
    <row r="2" spans="1:12" ht="57.75" customHeight="1" x14ac:dyDescent="0.3">
      <c r="B2" s="84" t="s">
        <v>68</v>
      </c>
      <c r="C2" s="84"/>
      <c r="D2" s="84"/>
      <c r="E2" s="84"/>
      <c r="F2" s="84"/>
      <c r="G2" s="84"/>
      <c r="H2" s="84"/>
      <c r="I2" s="84"/>
      <c r="J2" s="84"/>
      <c r="K2" s="84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4612.1000000000004</v>
      </c>
      <c r="J8" s="36" t="s">
        <v>16</v>
      </c>
      <c r="K8" s="37">
        <f>D8*G8*I8</f>
        <v>312146.92800000001</v>
      </c>
    </row>
    <row r="9" spans="1:12" ht="16.149999999999999" customHeight="1" x14ac:dyDescent="0.25">
      <c r="B9" s="31" t="s">
        <v>18</v>
      </c>
      <c r="C9" s="31" t="s">
        <v>19</v>
      </c>
      <c r="D9" s="39">
        <v>27.57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4612.1000000000004</v>
      </c>
      <c r="J9" s="36" t="s">
        <v>44</v>
      </c>
      <c r="K9" s="37">
        <f t="shared" ref="K9:K10" si="0">D9*G9*I9</f>
        <v>1525867.1640000003</v>
      </c>
    </row>
    <row r="10" spans="1:12" ht="16.149999999999999" customHeight="1" x14ac:dyDescent="0.25">
      <c r="B10" s="31" t="s">
        <v>21</v>
      </c>
      <c r="C10" s="31" t="s">
        <v>22</v>
      </c>
      <c r="D10" s="39">
        <v>10.46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4612.1000000000004</v>
      </c>
      <c r="J10" s="36" t="s">
        <v>46</v>
      </c>
      <c r="K10" s="37">
        <f t="shared" si="0"/>
        <v>578910.79200000013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17:K17"/>
    <mergeCell ref="B20:K20"/>
    <mergeCell ref="B21:K21"/>
    <mergeCell ref="B2:K2"/>
    <mergeCell ref="B4:K4"/>
    <mergeCell ref="B5:F5"/>
    <mergeCell ref="D7:J7"/>
    <mergeCell ref="B16:K16"/>
    <mergeCell ref="B12:L12"/>
    <mergeCell ref="B14:K14"/>
    <mergeCell ref="B15:K15"/>
    <mergeCell ref="B18:L18"/>
    <mergeCell ref="B19:K19"/>
    <mergeCell ref="B25:L25"/>
    <mergeCell ref="B27:L27"/>
    <mergeCell ref="B22:K22"/>
    <mergeCell ref="B23:K23"/>
  </mergeCells>
  <pageMargins left="0.39370078740157483" right="0.39370078740157483" top="0.74803149606299213" bottom="0.74803149606299213" header="0.31496062992125984" footer="0.31496062992125984"/>
  <pageSetup paperSize="9" scale="66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topLeftCell="A7" zoomScale="96" zoomScaleNormal="70" zoomScaleSheetLayoutView="96" workbookViewId="0">
      <selection activeCell="A12" sqref="A12:XFD64"/>
    </sheetView>
  </sheetViews>
  <sheetFormatPr defaultRowHeight="15" x14ac:dyDescent="0.25"/>
  <cols>
    <col min="1" max="1" width="5.42578125" style="24" customWidth="1"/>
    <col min="2" max="2" width="4.42578125" style="24" customWidth="1"/>
    <col min="3" max="3" width="44.425781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6.5703125" style="24" customWidth="1"/>
    <col min="12" max="12" width="3.28515625" style="24" customWidth="1"/>
    <col min="13" max="16384" width="9.140625" style="24"/>
  </cols>
  <sheetData>
    <row r="2" spans="1:12" ht="43.9" customHeight="1" x14ac:dyDescent="0.3">
      <c r="B2" s="84" t="s">
        <v>69</v>
      </c>
      <c r="C2" s="84"/>
      <c r="D2" s="84"/>
      <c r="E2" s="84"/>
      <c r="F2" s="84"/>
      <c r="G2" s="84"/>
      <c r="H2" s="84"/>
      <c r="I2" s="84"/>
      <c r="J2" s="84"/>
      <c r="K2" s="84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6389</v>
      </c>
      <c r="J8" s="36" t="s">
        <v>16</v>
      </c>
      <c r="K8" s="37">
        <f>D8*G8*I8</f>
        <v>432407.51999999996</v>
      </c>
    </row>
    <row r="9" spans="1:12" ht="16.149999999999999" customHeight="1" x14ac:dyDescent="0.25">
      <c r="B9" s="31" t="s">
        <v>18</v>
      </c>
      <c r="C9" s="31" t="s">
        <v>19</v>
      </c>
      <c r="D9" s="39">
        <v>23.23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6389</v>
      </c>
      <c r="J9" s="36" t="s">
        <v>44</v>
      </c>
      <c r="K9" s="37">
        <f t="shared" ref="K9:K10" si="0">D9*G9*I9</f>
        <v>1780997.64</v>
      </c>
    </row>
    <row r="10" spans="1:12" ht="16.149999999999999" customHeight="1" x14ac:dyDescent="0.25">
      <c r="B10" s="31" t="s">
        <v>21</v>
      </c>
      <c r="C10" s="31" t="s">
        <v>22</v>
      </c>
      <c r="D10" s="39">
        <v>14.22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6389</v>
      </c>
      <c r="J10" s="36" t="s">
        <v>46</v>
      </c>
      <c r="K10" s="37">
        <f t="shared" si="0"/>
        <v>1090218.9600000002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27:L27"/>
    <mergeCell ref="B20:K20"/>
    <mergeCell ref="B21:K21"/>
    <mergeCell ref="B22:K22"/>
    <mergeCell ref="B23:K23"/>
    <mergeCell ref="B25:L25"/>
    <mergeCell ref="B17:K17"/>
    <mergeCell ref="B14:K14"/>
    <mergeCell ref="B15:K15"/>
    <mergeCell ref="B18:L18"/>
    <mergeCell ref="B19:K19"/>
    <mergeCell ref="B2:K2"/>
    <mergeCell ref="B4:K4"/>
    <mergeCell ref="B5:F5"/>
    <mergeCell ref="D7:J7"/>
    <mergeCell ref="B16:K16"/>
    <mergeCell ref="B12:L12"/>
  </mergeCells>
  <pageMargins left="0.39370078740157483" right="0.39370078740157483" top="0.74803149606299213" bottom="0.74803149606299213" header="0.31496062992125984" footer="0.31496062992125984"/>
  <pageSetup paperSize="9" scale="66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topLeftCell="A7" zoomScale="84" zoomScaleNormal="70" zoomScaleSheetLayoutView="84" workbookViewId="0">
      <selection activeCell="A12" sqref="A12:XFD64"/>
    </sheetView>
  </sheetViews>
  <sheetFormatPr defaultRowHeight="15" x14ac:dyDescent="0.25"/>
  <cols>
    <col min="1" max="1" width="5.5703125" style="24" customWidth="1"/>
    <col min="2" max="2" width="4.42578125" style="24" customWidth="1"/>
    <col min="3" max="3" width="43.57031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6.28515625" style="24" customWidth="1"/>
    <col min="12" max="12" width="5.28515625" style="24" customWidth="1"/>
    <col min="13" max="16384" width="9.140625" style="24"/>
  </cols>
  <sheetData>
    <row r="2" spans="1:12" ht="43.9" customHeight="1" x14ac:dyDescent="0.3">
      <c r="B2" s="84" t="s">
        <v>70</v>
      </c>
      <c r="C2" s="84"/>
      <c r="D2" s="84"/>
      <c r="E2" s="84"/>
      <c r="F2" s="84"/>
      <c r="G2" s="84"/>
      <c r="H2" s="84"/>
      <c r="I2" s="84"/>
      <c r="J2" s="84"/>
      <c r="K2" s="84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5561.2</v>
      </c>
      <c r="J8" s="36" t="s">
        <v>16</v>
      </c>
      <c r="K8" s="37">
        <f>D8*G8*I8</f>
        <v>376382.01599999995</v>
      </c>
    </row>
    <row r="9" spans="1:12" ht="16.149999999999999" customHeight="1" x14ac:dyDescent="0.25">
      <c r="B9" s="31" t="s">
        <v>18</v>
      </c>
      <c r="C9" s="31" t="s">
        <v>19</v>
      </c>
      <c r="D9" s="39">
        <v>27.28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5561.2</v>
      </c>
      <c r="J9" s="36" t="s">
        <v>44</v>
      </c>
      <c r="K9" s="37">
        <f t="shared" ref="K9:K10" si="0">D9*G9*I9</f>
        <v>1820514.432</v>
      </c>
    </row>
    <row r="10" spans="1:12" ht="17.25" customHeight="1" x14ac:dyDescent="0.25">
      <c r="B10" s="31" t="s">
        <v>21</v>
      </c>
      <c r="C10" s="31" t="s">
        <v>22</v>
      </c>
      <c r="D10" s="39">
        <v>10.71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5561.2</v>
      </c>
      <c r="J10" s="36" t="s">
        <v>46</v>
      </c>
      <c r="K10" s="37">
        <f t="shared" si="0"/>
        <v>714725.424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25:L25"/>
    <mergeCell ref="B27:L27"/>
    <mergeCell ref="B2:K2"/>
    <mergeCell ref="B4:K4"/>
    <mergeCell ref="B5:F5"/>
    <mergeCell ref="D7:J7"/>
    <mergeCell ref="B16:K16"/>
    <mergeCell ref="B17:K17"/>
    <mergeCell ref="B20:K20"/>
    <mergeCell ref="B21:K21"/>
    <mergeCell ref="B22:K22"/>
    <mergeCell ref="B23:K23"/>
    <mergeCell ref="B12:L12"/>
    <mergeCell ref="B14:K14"/>
    <mergeCell ref="B15:K15"/>
    <mergeCell ref="B18:L18"/>
    <mergeCell ref="B19:K19"/>
  </mergeCells>
  <pageMargins left="0.39370078740157483" right="0.39370078740157483" top="0.74803149606299213" bottom="0.74803149606299213" header="0.31496062992125984" footer="0.31496062992125984"/>
  <pageSetup paperSize="9" scale="67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0"/>
  <sheetViews>
    <sheetView view="pageBreakPreview" topLeftCell="A7" zoomScale="87" zoomScaleNormal="70" zoomScaleSheetLayoutView="87" workbookViewId="0">
      <selection activeCell="A12" sqref="A12:XFD64"/>
    </sheetView>
  </sheetViews>
  <sheetFormatPr defaultRowHeight="15" x14ac:dyDescent="0.25"/>
  <cols>
    <col min="1" max="1" width="9.140625" style="24"/>
    <col min="2" max="2" width="4.42578125" style="24" customWidth="1"/>
    <col min="3" max="3" width="44.1406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6.7109375" style="24" customWidth="1"/>
    <col min="12" max="16384" width="9.140625" style="24"/>
  </cols>
  <sheetData>
    <row r="2" spans="1:12" ht="43.9" customHeight="1" x14ac:dyDescent="0.3">
      <c r="B2" s="84" t="s">
        <v>71</v>
      </c>
      <c r="C2" s="84"/>
      <c r="D2" s="84"/>
      <c r="E2" s="84"/>
      <c r="F2" s="84"/>
      <c r="G2" s="84"/>
      <c r="H2" s="84"/>
      <c r="I2" s="84"/>
      <c r="J2" s="84"/>
      <c r="K2" s="84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5584.4000000000005</v>
      </c>
      <c r="J8" s="36" t="s">
        <v>16</v>
      </c>
      <c r="K8" s="37">
        <f>D8*G8*I8</f>
        <v>377952.19199999998</v>
      </c>
    </row>
    <row r="9" spans="1:12" ht="16.149999999999999" customHeight="1" x14ac:dyDescent="0.25">
      <c r="B9" s="31" t="s">
        <v>18</v>
      </c>
      <c r="C9" s="31" t="s">
        <v>19</v>
      </c>
      <c r="D9" s="39">
        <v>27.65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5584.4000000000005</v>
      </c>
      <c r="J9" s="36" t="s">
        <v>44</v>
      </c>
      <c r="K9" s="37">
        <f t="shared" ref="K9:K10" si="0">D9*G9*I9</f>
        <v>1852903.92</v>
      </c>
    </row>
    <row r="10" spans="1:12" ht="16.149999999999999" customHeight="1" x14ac:dyDescent="0.25">
      <c r="B10" s="31" t="s">
        <v>21</v>
      </c>
      <c r="C10" s="31" t="s">
        <v>22</v>
      </c>
      <c r="D10" s="39">
        <v>10.24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5584.4000000000005</v>
      </c>
      <c r="J10" s="36" t="s">
        <v>46</v>
      </c>
      <c r="K10" s="37">
        <f t="shared" si="0"/>
        <v>686211.07200000004</v>
      </c>
    </row>
    <row r="12" spans="1:12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51.75" customHeight="1" x14ac:dyDescent="0.25">
      <c r="A27" s="70" t="s">
        <v>40</v>
      </c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42" customFormat="1" x14ac:dyDescent="0.25"/>
    <row r="29" spans="1:12" s="42" customFormat="1" x14ac:dyDescent="0.25"/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</sheetData>
  <mergeCells count="17">
    <mergeCell ref="B27:L27"/>
    <mergeCell ref="B20:K20"/>
    <mergeCell ref="B21:K21"/>
    <mergeCell ref="B22:K22"/>
    <mergeCell ref="B23:K23"/>
    <mergeCell ref="B25:L25"/>
    <mergeCell ref="B17:K17"/>
    <mergeCell ref="B14:K14"/>
    <mergeCell ref="B15:K15"/>
    <mergeCell ref="B18:L18"/>
    <mergeCell ref="B19:K19"/>
    <mergeCell ref="B2:K2"/>
    <mergeCell ref="B4:K4"/>
    <mergeCell ref="B5:F5"/>
    <mergeCell ref="D7:J7"/>
    <mergeCell ref="B16:K16"/>
    <mergeCell ref="B12:L12"/>
  </mergeCells>
  <pageMargins left="0.39370078740157483" right="0.39370078740157483" top="0.74803149606299213" bottom="0.74803149606299213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U67"/>
  <sheetViews>
    <sheetView view="pageBreakPreview" topLeftCell="A7" zoomScale="90" zoomScaleNormal="70" zoomScaleSheetLayoutView="90" workbookViewId="0">
      <selection activeCell="A24" sqref="A24:XFD25"/>
    </sheetView>
  </sheetViews>
  <sheetFormatPr defaultColWidth="8.85546875" defaultRowHeight="15" x14ac:dyDescent="0.25"/>
  <cols>
    <col min="1" max="1" width="4.42578125" style="1" customWidth="1"/>
    <col min="2" max="2" width="46.7109375" style="1" customWidth="1"/>
    <col min="3" max="3" width="10.85546875" style="1" customWidth="1"/>
    <col min="4" max="4" width="9.7109375" style="1" customWidth="1"/>
    <col min="5" max="5" width="8.42578125" style="1" customWidth="1"/>
    <col min="6" max="6" width="8.28515625" style="1" customWidth="1"/>
    <col min="7" max="7" width="4.7109375" style="1" customWidth="1"/>
    <col min="8" max="8" width="11.28515625" style="1" customWidth="1"/>
    <col min="9" max="9" width="6.28515625" style="1" customWidth="1"/>
    <col min="10" max="10" width="22.28515625" style="1" customWidth="1"/>
    <col min="11" max="11" width="13.140625" style="1" customWidth="1"/>
    <col min="12" max="12" width="4.28515625" style="1" hidden="1" customWidth="1"/>
    <col min="13" max="15" width="12.28515625" style="1" hidden="1" customWidth="1"/>
    <col min="16" max="16" width="18.5703125" style="1" hidden="1" customWidth="1"/>
    <col min="17" max="17" width="22.7109375" style="1" hidden="1" customWidth="1"/>
    <col min="18" max="18" width="20.140625" style="1" hidden="1" customWidth="1"/>
    <col min="19" max="19" width="11.85546875" style="1" hidden="1" customWidth="1"/>
    <col min="20" max="20" width="11.7109375" style="1" hidden="1" customWidth="1"/>
    <col min="21" max="16384" width="8.85546875" style="1"/>
  </cols>
  <sheetData>
    <row r="1" spans="1:21" x14ac:dyDescent="0.25">
      <c r="J1" s="2" t="s">
        <v>0</v>
      </c>
      <c r="N1" s="2"/>
    </row>
    <row r="2" spans="1:21" ht="43.9" customHeight="1" x14ac:dyDescent="0.3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4"/>
    </row>
    <row r="4" spans="1:21" ht="34.9" customHeight="1" x14ac:dyDescent="0.25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5"/>
      <c r="L4" s="5"/>
      <c r="M4" s="76" t="s">
        <v>3</v>
      </c>
      <c r="N4" s="76"/>
      <c r="O4" s="76"/>
      <c r="P4" s="76"/>
    </row>
    <row r="5" spans="1:21" x14ac:dyDescent="0.25">
      <c r="A5" s="77"/>
      <c r="B5" s="77"/>
      <c r="C5" s="77"/>
      <c r="D5" s="77"/>
      <c r="E5" s="77"/>
      <c r="F5" s="6"/>
      <c r="G5" s="6"/>
    </row>
    <row r="6" spans="1:21" ht="15.6" customHeight="1" x14ac:dyDescent="0.25">
      <c r="I6" s="7"/>
      <c r="J6" s="8" t="s">
        <v>4</v>
      </c>
      <c r="K6" s="7"/>
      <c r="L6" s="7"/>
      <c r="M6" s="7"/>
      <c r="N6" s="7"/>
      <c r="P6" s="8" t="s">
        <v>5</v>
      </c>
      <c r="Q6" s="7"/>
      <c r="R6" s="7"/>
      <c r="S6" s="7"/>
      <c r="T6" s="7" t="s">
        <v>5</v>
      </c>
    </row>
    <row r="7" spans="1:21" ht="78" customHeight="1" x14ac:dyDescent="0.25">
      <c r="A7" s="9" t="s">
        <v>6</v>
      </c>
      <c r="B7" s="9" t="s">
        <v>7</v>
      </c>
      <c r="C7" s="78" t="s">
        <v>8</v>
      </c>
      <c r="D7" s="79"/>
      <c r="E7" s="79"/>
      <c r="F7" s="79"/>
      <c r="G7" s="79"/>
      <c r="H7" s="79"/>
      <c r="I7" s="80"/>
      <c r="J7" s="9" t="s">
        <v>9</v>
      </c>
      <c r="K7" s="10"/>
      <c r="L7" s="81" t="s">
        <v>10</v>
      </c>
      <c r="M7" s="81"/>
      <c r="N7" s="81"/>
      <c r="O7" s="82"/>
      <c r="P7" s="9" t="s">
        <v>11</v>
      </c>
    </row>
    <row r="8" spans="1:21" ht="31.9" customHeight="1" x14ac:dyDescent="0.25">
      <c r="A8" s="11" t="s">
        <v>12</v>
      </c>
      <c r="B8" s="12" t="s">
        <v>13</v>
      </c>
      <c r="C8" s="13">
        <v>5.64</v>
      </c>
      <c r="D8" s="14" t="s">
        <v>14</v>
      </c>
      <c r="E8" s="14" t="s">
        <v>15</v>
      </c>
      <c r="F8" s="14">
        <v>12</v>
      </c>
      <c r="G8" s="14" t="s">
        <v>15</v>
      </c>
      <c r="H8" s="15">
        <v>11128.9</v>
      </c>
      <c r="I8" s="16" t="s">
        <v>16</v>
      </c>
      <c r="J8" s="17">
        <f>C8*F8*H8</f>
        <v>753203.95199999993</v>
      </c>
      <c r="L8" s="11" t="s">
        <v>12</v>
      </c>
      <c r="M8" s="83" t="s">
        <v>17</v>
      </c>
      <c r="N8" s="83"/>
      <c r="O8" s="83"/>
      <c r="P8" s="18" t="e">
        <f>#REF!</f>
        <v>#REF!</v>
      </c>
      <c r="Q8" s="1">
        <f>J8/12</f>
        <v>62766.995999999992</v>
      </c>
    </row>
    <row r="9" spans="1:21" ht="32.450000000000003" customHeight="1" x14ac:dyDescent="0.25">
      <c r="A9" s="11" t="s">
        <v>18</v>
      </c>
      <c r="B9" s="11" t="s">
        <v>19</v>
      </c>
      <c r="C9" s="19">
        <v>41.33</v>
      </c>
      <c r="D9" s="14" t="s">
        <v>14</v>
      </c>
      <c r="E9" s="14" t="s">
        <v>15</v>
      </c>
      <c r="F9" s="14">
        <v>12</v>
      </c>
      <c r="G9" s="14" t="s">
        <v>15</v>
      </c>
      <c r="H9" s="15">
        <v>11128.9</v>
      </c>
      <c r="I9" s="16" t="s">
        <v>16</v>
      </c>
      <c r="J9" s="17">
        <f t="shared" ref="J9:J10" si="0">C9*F9*H9</f>
        <v>5519489.2439999999</v>
      </c>
      <c r="L9" s="11" t="s">
        <v>18</v>
      </c>
      <c r="M9" s="83" t="s">
        <v>20</v>
      </c>
      <c r="N9" s="83"/>
      <c r="O9" s="83"/>
      <c r="P9" s="20">
        <f>'[1]ЖЭУ 20 новые'!D22</f>
        <v>11128.9</v>
      </c>
      <c r="Q9" s="1">
        <f>J9/12</f>
        <v>459957.43699999998</v>
      </c>
    </row>
    <row r="10" spans="1:21" ht="32.450000000000003" customHeight="1" x14ac:dyDescent="0.25">
      <c r="A10" s="11" t="s">
        <v>21</v>
      </c>
      <c r="B10" s="63" t="s">
        <v>22</v>
      </c>
      <c r="C10" s="19">
        <v>4.67</v>
      </c>
      <c r="D10" s="14" t="s">
        <v>14</v>
      </c>
      <c r="E10" s="14" t="s">
        <v>15</v>
      </c>
      <c r="F10" s="14">
        <v>12</v>
      </c>
      <c r="G10" s="14" t="s">
        <v>15</v>
      </c>
      <c r="H10" s="15">
        <v>11128.9</v>
      </c>
      <c r="I10" s="16" t="s">
        <v>16</v>
      </c>
      <c r="J10" s="17">
        <f t="shared" si="0"/>
        <v>623663.55599999998</v>
      </c>
      <c r="L10" s="11" t="s">
        <v>21</v>
      </c>
      <c r="M10" s="83" t="s">
        <v>23</v>
      </c>
      <c r="N10" s="83"/>
      <c r="O10" s="83"/>
      <c r="P10" s="11">
        <v>12</v>
      </c>
      <c r="Q10" s="1">
        <f t="shared" ref="Q10" si="1">J10/12</f>
        <v>51971.962999999996</v>
      </c>
    </row>
    <row r="12" spans="1:21" s="24" customFormat="1" ht="33.7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21" s="24" customFormat="1" ht="15.75" customHeight="1" x14ac:dyDescent="0.25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21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21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21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1" s="24" customFormat="1" ht="15.75" customHeight="1" x14ac:dyDescent="0.25">
      <c r="A17" s="1"/>
      <c r="B17" s="72" t="s">
        <v>31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1" s="24" customFormat="1" ht="15.75" customHeight="1" x14ac:dyDescent="0.25">
      <c r="A18" s="1"/>
      <c r="B18" s="72" t="s">
        <v>28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1" s="24" customFormat="1" ht="15.75" customHeight="1" x14ac:dyDescent="0.25">
      <c r="A19" s="1"/>
      <c r="B19" s="72" t="s">
        <v>29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1" s="24" customFormat="1" ht="15.75" customHeight="1" x14ac:dyDescent="0.25">
      <c r="A20" s="1"/>
      <c r="B20" s="72" t="s">
        <v>30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1" s="24" customFormat="1" ht="15.75" customHeight="1" x14ac:dyDescent="0.25">
      <c r="A21" s="1"/>
      <c r="B21" s="72" t="s">
        <v>32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1" s="24" customFormat="1" ht="15.75" customHeight="1" x14ac:dyDescent="0.25">
      <c r="A22" s="1"/>
      <c r="B22" s="72" t="s">
        <v>88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1" s="24" customFormat="1" ht="15.75" customHeight="1" x14ac:dyDescent="0.25">
      <c r="A23" s="1"/>
      <c r="B23" s="72" t="s">
        <v>89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1" s="24" customFormat="1" ht="15.75" customHeight="1" x14ac:dyDescent="0.25">
      <c r="A24" s="1"/>
      <c r="B24" s="72" t="s">
        <v>33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1" s="24" customFormat="1" ht="15.75" customHeight="1" x14ac:dyDescent="0.25">
      <c r="A25" s="1"/>
      <c r="B25" s="72" t="s">
        <v>90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1" s="24" customFormat="1" ht="15.75" customHeight="1" x14ac:dyDescent="0.25">
      <c r="A26" s="1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s="24" customFormat="1" ht="15.75" customHeight="1" x14ac:dyDescent="0.25">
      <c r="A27" s="70" t="s">
        <v>72</v>
      </c>
      <c r="B27" s="72" t="s">
        <v>91</v>
      </c>
      <c r="C27" s="72"/>
      <c r="D27" s="72"/>
      <c r="E27" s="72"/>
      <c r="F27" s="72"/>
      <c r="G27" s="72"/>
      <c r="H27" s="72"/>
      <c r="I27" s="72"/>
      <c r="J27" s="72"/>
      <c r="K27" s="66"/>
    </row>
    <row r="28" spans="1:11" s="24" customFormat="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4" customFormat="1" ht="40.5" customHeight="1" x14ac:dyDescent="0.25">
      <c r="A29" s="70" t="s">
        <v>40</v>
      </c>
      <c r="B29" s="73" t="s">
        <v>92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s="42" customFormat="1" x14ac:dyDescent="0.25"/>
    <row r="31" spans="1:11" s="42" customFormat="1" x14ac:dyDescent="0.25"/>
    <row r="32" spans="1:11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</sheetData>
  <mergeCells count="24">
    <mergeCell ref="B18:K18"/>
    <mergeCell ref="A2:P2"/>
    <mergeCell ref="A4:J4"/>
    <mergeCell ref="M4:P4"/>
    <mergeCell ref="A5:E5"/>
    <mergeCell ref="C7:I7"/>
    <mergeCell ref="L7:O7"/>
    <mergeCell ref="M8:O8"/>
    <mergeCell ref="M9:O9"/>
    <mergeCell ref="M10:O10"/>
    <mergeCell ref="B14:K14"/>
    <mergeCell ref="B12:K12"/>
    <mergeCell ref="B15:K15"/>
    <mergeCell ref="B16:K16"/>
    <mergeCell ref="B17:K17"/>
    <mergeCell ref="B19:K19"/>
    <mergeCell ref="B29:K29"/>
    <mergeCell ref="B24:K24"/>
    <mergeCell ref="B25:K25"/>
    <mergeCell ref="B27:J27"/>
    <mergeCell ref="B20:K20"/>
    <mergeCell ref="B21:K21"/>
    <mergeCell ref="B22:K22"/>
    <mergeCell ref="B23:K23"/>
  </mergeCells>
  <pageMargins left="0.11811023622047245" right="0.11811023622047245" top="0.74803149606299213" bottom="0.74803149606299213" header="0.31496062992125984" footer="0.31496062992125984"/>
  <pageSetup paperSize="9" scale="69" orientation="portrait" r:id="rId1"/>
  <rowBreaks count="1" manualBreakCount="1">
    <brk id="29" max="1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9"/>
  <sheetViews>
    <sheetView view="pageBreakPreview" topLeftCell="A7" zoomScale="91" zoomScaleNormal="70" zoomScaleSheetLayoutView="91" workbookViewId="0">
      <selection activeCell="A21" sqref="A21:XFD21"/>
    </sheetView>
  </sheetViews>
  <sheetFormatPr defaultColWidth="8.85546875" defaultRowHeight="15" x14ac:dyDescent="0.25"/>
  <cols>
    <col min="1" max="1" width="6.5703125" style="42" customWidth="1"/>
    <col min="2" max="2" width="4.42578125" style="42" customWidth="1"/>
    <col min="3" max="3" width="46.7109375" style="42" customWidth="1"/>
    <col min="4" max="4" width="10.85546875" style="42" customWidth="1"/>
    <col min="5" max="5" width="9.7109375" style="42" customWidth="1"/>
    <col min="6" max="6" width="8.42578125" style="42" customWidth="1"/>
    <col min="7" max="7" width="8.28515625" style="42" customWidth="1"/>
    <col min="8" max="8" width="4.7109375" style="42" customWidth="1"/>
    <col min="9" max="9" width="11.28515625" style="42" customWidth="1"/>
    <col min="10" max="10" width="6.28515625" style="42" customWidth="1"/>
    <col min="11" max="11" width="21.7109375" style="42" customWidth="1"/>
    <col min="12" max="12" width="4.140625" style="42" customWidth="1"/>
    <col min="13" max="16384" width="8.85546875" style="42"/>
  </cols>
  <sheetData>
    <row r="1" spans="1:12" ht="15.75" x14ac:dyDescent="0.25">
      <c r="K1" s="43" t="s">
        <v>74</v>
      </c>
    </row>
    <row r="2" spans="1:12" ht="43.9" customHeight="1" x14ac:dyDescent="0.3">
      <c r="B2" s="91" t="s">
        <v>75</v>
      </c>
      <c r="C2" s="91"/>
      <c r="D2" s="91"/>
      <c r="E2" s="91"/>
      <c r="F2" s="91"/>
      <c r="G2" s="91"/>
      <c r="H2" s="91"/>
      <c r="I2" s="91"/>
      <c r="J2" s="91"/>
      <c r="K2" s="91"/>
      <c r="L2" s="44"/>
    </row>
    <row r="4" spans="1:12" ht="34.9" customHeight="1" x14ac:dyDescent="0.25">
      <c r="B4" s="92" t="s">
        <v>2</v>
      </c>
      <c r="C4" s="92"/>
      <c r="D4" s="92"/>
      <c r="E4" s="92"/>
      <c r="F4" s="92"/>
      <c r="G4" s="92"/>
      <c r="H4" s="92"/>
      <c r="I4" s="92"/>
      <c r="J4" s="92"/>
      <c r="K4" s="92"/>
    </row>
    <row r="5" spans="1:12" x14ac:dyDescent="0.25">
      <c r="B5" s="93"/>
      <c r="C5" s="93"/>
      <c r="D5" s="93"/>
      <c r="E5" s="93"/>
      <c r="F5" s="93"/>
      <c r="G5" s="45"/>
      <c r="H5" s="45"/>
    </row>
    <row r="6" spans="1:12" ht="15.6" customHeight="1" x14ac:dyDescent="0.25">
      <c r="J6" s="46"/>
      <c r="K6" s="47" t="s">
        <v>4</v>
      </c>
    </row>
    <row r="7" spans="1:12" ht="60" customHeight="1" x14ac:dyDescent="0.25">
      <c r="B7" s="48" t="s">
        <v>6</v>
      </c>
      <c r="C7" s="48" t="s">
        <v>7</v>
      </c>
      <c r="D7" s="94" t="s">
        <v>8</v>
      </c>
      <c r="E7" s="95"/>
      <c r="F7" s="95"/>
      <c r="G7" s="95"/>
      <c r="H7" s="95"/>
      <c r="I7" s="95"/>
      <c r="J7" s="96"/>
      <c r="K7" s="48" t="s">
        <v>9</v>
      </c>
    </row>
    <row r="8" spans="1:12" ht="31.9" customHeight="1" x14ac:dyDescent="0.25">
      <c r="B8" s="49" t="s">
        <v>12</v>
      </c>
      <c r="C8" s="50" t="s">
        <v>13</v>
      </c>
      <c r="D8" s="51">
        <v>5.64</v>
      </c>
      <c r="E8" s="52" t="s">
        <v>14</v>
      </c>
      <c r="F8" s="52" t="s">
        <v>15</v>
      </c>
      <c r="G8" s="52">
        <v>12</v>
      </c>
      <c r="H8" s="52" t="s">
        <v>15</v>
      </c>
      <c r="I8" s="53">
        <v>3998</v>
      </c>
      <c r="J8" s="54" t="s">
        <v>16</v>
      </c>
      <c r="K8" s="55">
        <f>D8*G8*I8</f>
        <v>270584.63999999996</v>
      </c>
    </row>
    <row r="9" spans="1:12" ht="32.450000000000003" customHeight="1" x14ac:dyDescent="0.25">
      <c r="B9" s="49" t="s">
        <v>18</v>
      </c>
      <c r="C9" s="49" t="s">
        <v>19</v>
      </c>
      <c r="D9" s="56">
        <v>38.93</v>
      </c>
      <c r="E9" s="52" t="s">
        <v>14</v>
      </c>
      <c r="F9" s="52" t="s">
        <v>15</v>
      </c>
      <c r="G9" s="52">
        <v>12</v>
      </c>
      <c r="H9" s="52" t="s">
        <v>15</v>
      </c>
      <c r="I9" s="53">
        <v>3998</v>
      </c>
      <c r="J9" s="54" t="s">
        <v>16</v>
      </c>
      <c r="K9" s="55">
        <f t="shared" ref="K9:K10" si="0">D9*G9*I9</f>
        <v>1867705.68</v>
      </c>
    </row>
    <row r="10" spans="1:12" ht="32.450000000000003" customHeight="1" x14ac:dyDescent="0.25">
      <c r="B10" s="49" t="s">
        <v>21</v>
      </c>
      <c r="C10" s="49" t="s">
        <v>22</v>
      </c>
      <c r="D10" s="56">
        <v>6.81</v>
      </c>
      <c r="E10" s="52" t="s">
        <v>14</v>
      </c>
      <c r="F10" s="52" t="s">
        <v>15</v>
      </c>
      <c r="G10" s="52">
        <v>12</v>
      </c>
      <c r="H10" s="52" t="s">
        <v>15</v>
      </c>
      <c r="I10" s="53">
        <v>3998</v>
      </c>
      <c r="J10" s="54" t="s">
        <v>16</v>
      </c>
      <c r="K10" s="55">
        <f t="shared" si="0"/>
        <v>326716.56</v>
      </c>
    </row>
    <row r="12" spans="1:12" s="24" customFormat="1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24" customFormat="1" ht="15.75" customHeight="1" x14ac:dyDescent="0.25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2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s="24" customFormat="1" ht="15.75" customHeight="1" x14ac:dyDescent="0.25">
      <c r="A17" s="1"/>
      <c r="B17" s="72" t="s">
        <v>31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s="24" customFormat="1" ht="15.75" customHeight="1" x14ac:dyDescent="0.25">
      <c r="A18" s="1"/>
      <c r="B18" s="72" t="s">
        <v>28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2" s="24" customFormat="1" ht="15.75" customHeight="1" x14ac:dyDescent="0.25">
      <c r="A19" s="1"/>
      <c r="B19" s="72" t="s">
        <v>29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s="24" customFormat="1" ht="15.75" customHeight="1" x14ac:dyDescent="0.25">
      <c r="A20" s="1"/>
      <c r="B20" s="72" t="s">
        <v>30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s="24" customFormat="1" ht="15.75" customHeight="1" x14ac:dyDescent="0.25">
      <c r="A21" s="1"/>
      <c r="B21" s="72" t="s">
        <v>32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s="24" customFormat="1" ht="15.75" customHeight="1" x14ac:dyDescent="0.25">
      <c r="A22" s="1"/>
      <c r="B22" s="72" t="s">
        <v>88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s="24" customFormat="1" ht="15.75" customHeight="1" x14ac:dyDescent="0.25">
      <c r="A23" s="1"/>
      <c r="B23" s="72" t="s">
        <v>89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s="24" customFormat="1" ht="15.75" customHeight="1" x14ac:dyDescent="0.25">
      <c r="A24" s="1"/>
      <c r="B24" s="72" t="s">
        <v>33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2" s="24" customFormat="1" ht="15.75" customHeight="1" x14ac:dyDescent="0.25">
      <c r="A25" s="1"/>
      <c r="B25" s="72" t="s">
        <v>90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2" s="24" customFormat="1" ht="15.75" customHeight="1" x14ac:dyDescent="0.25">
      <c r="A26" s="1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2" s="24" customFormat="1" ht="15.75" customHeight="1" x14ac:dyDescent="0.25">
      <c r="A27" s="70" t="s">
        <v>72</v>
      </c>
      <c r="B27" s="72" t="s">
        <v>91</v>
      </c>
      <c r="C27" s="72"/>
      <c r="D27" s="72"/>
      <c r="E27" s="72"/>
      <c r="F27" s="72"/>
      <c r="G27" s="72"/>
      <c r="H27" s="72"/>
      <c r="I27" s="72"/>
      <c r="J27" s="72"/>
      <c r="K27" s="66"/>
    </row>
    <row r="28" spans="1:12" s="24" customFormat="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s="24" customFormat="1" ht="47.25" customHeight="1" x14ac:dyDescent="0.25">
      <c r="A29" s="70" t="s">
        <v>40</v>
      </c>
      <c r="B29" s="72" t="s">
        <v>92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</sheetData>
  <mergeCells count="19">
    <mergeCell ref="B29:L29"/>
    <mergeCell ref="B25:K25"/>
    <mergeCell ref="B2:K2"/>
    <mergeCell ref="B4:K4"/>
    <mergeCell ref="B5:F5"/>
    <mergeCell ref="D7:J7"/>
    <mergeCell ref="B14:K14"/>
    <mergeCell ref="B15:K15"/>
    <mergeCell ref="B27:J27"/>
    <mergeCell ref="B12:L12"/>
    <mergeCell ref="B23:K23"/>
    <mergeCell ref="B24:K24"/>
    <mergeCell ref="B22:K22"/>
    <mergeCell ref="B19:K19"/>
    <mergeCell ref="B16:K16"/>
    <mergeCell ref="B17:K17"/>
    <mergeCell ref="B18:K18"/>
    <mergeCell ref="B20:K20"/>
    <mergeCell ref="B21:K21"/>
  </mergeCells>
  <pageMargins left="0.19685039370078741" right="0" top="0.74803149606299213" bottom="0.74803149606299213" header="0.31496062992125984" footer="0.31496062992125984"/>
  <pageSetup paperSize="9" scale="67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9"/>
  <sheetViews>
    <sheetView view="pageBreakPreview" topLeftCell="A4" zoomScale="87" zoomScaleNormal="70" zoomScaleSheetLayoutView="87" workbookViewId="0">
      <selection activeCell="A25" sqref="A24:XFD25"/>
    </sheetView>
  </sheetViews>
  <sheetFormatPr defaultColWidth="8.85546875" defaultRowHeight="15" x14ac:dyDescent="0.25"/>
  <cols>
    <col min="1" max="1" width="6.5703125" style="42" customWidth="1"/>
    <col min="2" max="2" width="46.7109375" style="42" customWidth="1"/>
    <col min="3" max="3" width="10.85546875" style="42" customWidth="1"/>
    <col min="4" max="4" width="9.7109375" style="42" customWidth="1"/>
    <col min="5" max="5" width="8.42578125" style="42" customWidth="1"/>
    <col min="6" max="6" width="8.28515625" style="42" customWidth="1"/>
    <col min="7" max="7" width="4.7109375" style="42" customWidth="1"/>
    <col min="8" max="8" width="11.28515625" style="42" customWidth="1"/>
    <col min="9" max="9" width="6.28515625" style="42" customWidth="1"/>
    <col min="10" max="10" width="22.28515625" style="42" customWidth="1"/>
    <col min="11" max="11" width="7.42578125" style="42" customWidth="1"/>
    <col min="12" max="12" width="2.85546875" style="42" customWidth="1"/>
    <col min="13" max="16384" width="8.85546875" style="42"/>
  </cols>
  <sheetData>
    <row r="1" spans="1:12" ht="15.75" x14ac:dyDescent="0.25">
      <c r="J1" s="43" t="s">
        <v>74</v>
      </c>
    </row>
    <row r="2" spans="1:12" ht="43.9" customHeight="1" x14ac:dyDescent="0.3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</row>
    <row r="4" spans="1:12" ht="34.9" customHeight="1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25">
      <c r="A5" s="93"/>
      <c r="B5" s="93"/>
      <c r="C5" s="93"/>
      <c r="D5" s="93"/>
      <c r="E5" s="93"/>
      <c r="F5" s="45"/>
      <c r="G5" s="45"/>
    </row>
    <row r="6" spans="1:12" ht="15.6" customHeight="1" x14ac:dyDescent="0.25">
      <c r="I6" s="46"/>
      <c r="J6" s="47" t="s">
        <v>4</v>
      </c>
    </row>
    <row r="7" spans="1:12" ht="78" customHeight="1" x14ac:dyDescent="0.25">
      <c r="A7" s="48" t="s">
        <v>6</v>
      </c>
      <c r="B7" s="48" t="s">
        <v>7</v>
      </c>
      <c r="C7" s="94" t="s">
        <v>8</v>
      </c>
      <c r="D7" s="95"/>
      <c r="E7" s="95"/>
      <c r="F7" s="95"/>
      <c r="G7" s="95"/>
      <c r="H7" s="95"/>
      <c r="I7" s="96"/>
      <c r="J7" s="48" t="s">
        <v>9</v>
      </c>
    </row>
    <row r="8" spans="1:12" ht="31.9" customHeight="1" x14ac:dyDescent="0.25">
      <c r="A8" s="49" t="s">
        <v>12</v>
      </c>
      <c r="B8" s="50" t="s">
        <v>13</v>
      </c>
      <c r="C8" s="51">
        <v>5.64</v>
      </c>
      <c r="D8" s="52" t="s">
        <v>14</v>
      </c>
      <c r="E8" s="52" t="s">
        <v>15</v>
      </c>
      <c r="F8" s="52">
        <v>12</v>
      </c>
      <c r="G8" s="52" t="s">
        <v>15</v>
      </c>
      <c r="H8" s="53">
        <v>3970</v>
      </c>
      <c r="I8" s="54" t="s">
        <v>16</v>
      </c>
      <c r="J8" s="55">
        <f>C8*F8*H8</f>
        <v>268689.59999999998</v>
      </c>
    </row>
    <row r="9" spans="1:12" ht="32.450000000000003" customHeight="1" x14ac:dyDescent="0.25">
      <c r="A9" s="49" t="s">
        <v>18</v>
      </c>
      <c r="B9" s="49" t="s">
        <v>19</v>
      </c>
      <c r="C9" s="56">
        <v>39.25</v>
      </c>
      <c r="D9" s="52" t="s">
        <v>14</v>
      </c>
      <c r="E9" s="52" t="s">
        <v>15</v>
      </c>
      <c r="F9" s="52">
        <v>12</v>
      </c>
      <c r="G9" s="52" t="s">
        <v>15</v>
      </c>
      <c r="H9" s="53">
        <v>3970</v>
      </c>
      <c r="I9" s="54" t="s">
        <v>16</v>
      </c>
      <c r="J9" s="55">
        <f t="shared" ref="J9:J10" si="0">C9*F9*H9</f>
        <v>1869870</v>
      </c>
    </row>
    <row r="10" spans="1:12" ht="32.450000000000003" customHeight="1" x14ac:dyDescent="0.25">
      <c r="A10" s="49" t="s">
        <v>21</v>
      </c>
      <c r="B10" s="49" t="s">
        <v>22</v>
      </c>
      <c r="C10" s="51">
        <v>6.52</v>
      </c>
      <c r="D10" s="52" t="s">
        <v>14</v>
      </c>
      <c r="E10" s="52" t="s">
        <v>15</v>
      </c>
      <c r="F10" s="52">
        <v>12</v>
      </c>
      <c r="G10" s="52" t="s">
        <v>15</v>
      </c>
      <c r="H10" s="53">
        <v>3970</v>
      </c>
      <c r="I10" s="54" t="s">
        <v>16</v>
      </c>
      <c r="J10" s="55">
        <f t="shared" si="0"/>
        <v>310612.8</v>
      </c>
    </row>
    <row r="12" spans="1:12" s="24" customFormat="1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24" customFormat="1" ht="15.75" customHeight="1" x14ac:dyDescent="0.25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2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s="24" customFormat="1" ht="15.75" customHeight="1" x14ac:dyDescent="0.25">
      <c r="A17" s="1"/>
      <c r="B17" s="72" t="s">
        <v>31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s="24" customFormat="1" ht="15.75" customHeight="1" x14ac:dyDescent="0.25">
      <c r="A18" s="1"/>
      <c r="B18" s="72" t="s">
        <v>28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2" s="24" customFormat="1" ht="15.75" customHeight="1" x14ac:dyDescent="0.25">
      <c r="A19" s="1"/>
      <c r="B19" s="72" t="s">
        <v>29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s="24" customFormat="1" ht="15.75" customHeight="1" x14ac:dyDescent="0.25">
      <c r="A20" s="1"/>
      <c r="B20" s="72" t="s">
        <v>30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s="24" customFormat="1" ht="15.75" customHeight="1" x14ac:dyDescent="0.25">
      <c r="A21" s="1"/>
      <c r="B21" s="72" t="s">
        <v>32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s="24" customFormat="1" ht="15.75" customHeight="1" x14ac:dyDescent="0.25">
      <c r="A22" s="1"/>
      <c r="B22" s="72" t="s">
        <v>88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s="24" customFormat="1" ht="15.75" customHeight="1" x14ac:dyDescent="0.25">
      <c r="A23" s="1"/>
      <c r="B23" s="72" t="s">
        <v>89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s="24" customFormat="1" ht="15.75" customHeight="1" x14ac:dyDescent="0.25">
      <c r="A24" s="1"/>
      <c r="B24" s="72" t="s">
        <v>33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2" s="24" customFormat="1" ht="15.75" customHeight="1" x14ac:dyDescent="0.25">
      <c r="A25" s="1"/>
      <c r="B25" s="72" t="s">
        <v>90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2" s="24" customFormat="1" ht="15.75" customHeight="1" x14ac:dyDescent="0.25">
      <c r="A26" s="1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2" s="24" customFormat="1" ht="15.75" customHeight="1" x14ac:dyDescent="0.25">
      <c r="A27" s="70" t="s">
        <v>72</v>
      </c>
      <c r="B27" s="72" t="s">
        <v>91</v>
      </c>
      <c r="C27" s="72"/>
      <c r="D27" s="72"/>
      <c r="E27" s="72"/>
      <c r="F27" s="72"/>
      <c r="G27" s="72"/>
      <c r="H27" s="72"/>
      <c r="I27" s="72"/>
      <c r="J27" s="72"/>
      <c r="K27" s="66"/>
    </row>
    <row r="28" spans="1:12" s="24" customFormat="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s="24" customFormat="1" ht="47.25" customHeight="1" x14ac:dyDescent="0.25">
      <c r="A29" s="70" t="s">
        <v>40</v>
      </c>
      <c r="B29" s="72" t="s">
        <v>92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</sheetData>
  <mergeCells count="19">
    <mergeCell ref="B29:L29"/>
    <mergeCell ref="A2:J2"/>
    <mergeCell ref="A4:J4"/>
    <mergeCell ref="A5:E5"/>
    <mergeCell ref="C7:I7"/>
    <mergeCell ref="B14:K14"/>
    <mergeCell ref="B24:K24"/>
    <mergeCell ref="B25:K25"/>
    <mergeCell ref="B27:J27"/>
    <mergeCell ref="B12:L12"/>
    <mergeCell ref="B21:K21"/>
    <mergeCell ref="B22:K22"/>
    <mergeCell ref="B23:K23"/>
    <mergeCell ref="B20:K20"/>
    <mergeCell ref="B19:K19"/>
    <mergeCell ref="B15:K15"/>
    <mergeCell ref="B16:K16"/>
    <mergeCell ref="B17:K17"/>
    <mergeCell ref="B18:K18"/>
  </mergeCells>
  <pageMargins left="0" right="0" top="0.74803149606299213" bottom="0.74803149606299213" header="0.31496062992125984" footer="0.31496062992125984"/>
  <pageSetup paperSize="9" scale="6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27"/>
  <sheetViews>
    <sheetView view="pageBreakPreview" topLeftCell="A4" zoomScale="89" zoomScaleNormal="70" zoomScaleSheetLayoutView="89" workbookViewId="0">
      <selection activeCell="B23" sqref="B23:K23"/>
    </sheetView>
  </sheetViews>
  <sheetFormatPr defaultColWidth="8.85546875" defaultRowHeight="15" x14ac:dyDescent="0.25"/>
  <cols>
    <col min="1" max="1" width="5.85546875" style="42" customWidth="1"/>
    <col min="2" max="2" width="46.7109375" style="42" customWidth="1"/>
    <col min="3" max="3" width="10.85546875" style="42" customWidth="1"/>
    <col min="4" max="4" width="9.7109375" style="42" customWidth="1"/>
    <col min="5" max="5" width="8.42578125" style="42" customWidth="1"/>
    <col min="6" max="6" width="8.28515625" style="42" customWidth="1"/>
    <col min="7" max="7" width="4.7109375" style="42" customWidth="1"/>
    <col min="8" max="8" width="11.28515625" style="42" customWidth="1"/>
    <col min="9" max="9" width="6.28515625" style="42" customWidth="1"/>
    <col min="10" max="10" width="22.28515625" style="42" customWidth="1"/>
    <col min="11" max="11" width="1.28515625" style="42" customWidth="1"/>
    <col min="12" max="12" width="2.140625" style="42" customWidth="1"/>
    <col min="13" max="16384" width="8.85546875" style="42"/>
  </cols>
  <sheetData>
    <row r="2" spans="1:12" ht="58.5" customHeight="1" x14ac:dyDescent="0.3">
      <c r="A2" s="91" t="s">
        <v>84</v>
      </c>
      <c r="B2" s="91"/>
      <c r="C2" s="91"/>
      <c r="D2" s="91"/>
      <c r="E2" s="91"/>
      <c r="F2" s="91"/>
      <c r="G2" s="91"/>
      <c r="H2" s="91"/>
      <c r="I2" s="91"/>
      <c r="J2" s="91"/>
      <c r="K2" s="44"/>
    </row>
    <row r="4" spans="1:12" ht="34.9" customHeight="1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25">
      <c r="A5" s="93"/>
      <c r="B5" s="93"/>
      <c r="C5" s="93"/>
      <c r="D5" s="93"/>
      <c r="E5" s="93"/>
      <c r="F5" s="45"/>
      <c r="G5" s="45"/>
    </row>
    <row r="6" spans="1:12" ht="15.6" customHeight="1" x14ac:dyDescent="0.25">
      <c r="I6" s="46"/>
      <c r="J6" s="47" t="s">
        <v>4</v>
      </c>
    </row>
    <row r="7" spans="1:12" ht="60" customHeight="1" x14ac:dyDescent="0.25">
      <c r="A7" s="48" t="s">
        <v>6</v>
      </c>
      <c r="B7" s="48" t="s">
        <v>7</v>
      </c>
      <c r="C7" s="94" t="s">
        <v>8</v>
      </c>
      <c r="D7" s="95"/>
      <c r="E7" s="95"/>
      <c r="F7" s="95"/>
      <c r="G7" s="95"/>
      <c r="H7" s="95"/>
      <c r="I7" s="96"/>
      <c r="J7" s="48" t="s">
        <v>9</v>
      </c>
    </row>
    <row r="8" spans="1:12" ht="27.75" customHeight="1" x14ac:dyDescent="0.25">
      <c r="A8" s="49" t="s">
        <v>12</v>
      </c>
      <c r="B8" s="50" t="s">
        <v>13</v>
      </c>
      <c r="C8" s="51">
        <v>5.64</v>
      </c>
      <c r="D8" s="52" t="s">
        <v>14</v>
      </c>
      <c r="E8" s="52" t="s">
        <v>15</v>
      </c>
      <c r="F8" s="52">
        <v>12</v>
      </c>
      <c r="G8" s="52" t="s">
        <v>15</v>
      </c>
      <c r="H8" s="53">
        <v>3990</v>
      </c>
      <c r="I8" s="54" t="s">
        <v>16</v>
      </c>
      <c r="J8" s="55">
        <f>C8*F8*H8</f>
        <v>270043.19999999995</v>
      </c>
    </row>
    <row r="9" spans="1:12" ht="24" customHeight="1" x14ac:dyDescent="0.25">
      <c r="A9" s="49" t="s">
        <v>18</v>
      </c>
      <c r="B9" s="49" t="s">
        <v>19</v>
      </c>
      <c r="C9" s="56">
        <v>31.19</v>
      </c>
      <c r="D9" s="52" t="s">
        <v>14</v>
      </c>
      <c r="E9" s="52" t="s">
        <v>15</v>
      </c>
      <c r="F9" s="52">
        <v>12</v>
      </c>
      <c r="G9" s="52" t="s">
        <v>15</v>
      </c>
      <c r="H9" s="53">
        <v>3990</v>
      </c>
      <c r="I9" s="54" t="s">
        <v>16</v>
      </c>
      <c r="J9" s="55">
        <f t="shared" ref="J9:J10" si="0">C9*F9*H9</f>
        <v>1493377.2000000002</v>
      </c>
    </row>
    <row r="10" spans="1:12" ht="27" customHeight="1" x14ac:dyDescent="0.25">
      <c r="A10" s="49" t="s">
        <v>21</v>
      </c>
      <c r="B10" s="49" t="s">
        <v>22</v>
      </c>
      <c r="C10" s="56">
        <v>7.68</v>
      </c>
      <c r="D10" s="52" t="s">
        <v>14</v>
      </c>
      <c r="E10" s="52" t="s">
        <v>15</v>
      </c>
      <c r="F10" s="52">
        <v>12</v>
      </c>
      <c r="G10" s="52" t="s">
        <v>15</v>
      </c>
      <c r="H10" s="53">
        <v>3990</v>
      </c>
      <c r="I10" s="54" t="s">
        <v>16</v>
      </c>
      <c r="J10" s="55">
        <f t="shared" si="0"/>
        <v>367718.39999999997</v>
      </c>
    </row>
    <row r="12" spans="1:12" s="24" customFormat="1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24" customFormat="1" ht="15.75" customHeight="1" x14ac:dyDescent="0.25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2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s="24" customFormat="1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s="24" customFormat="1" ht="15.75" customHeight="1" x14ac:dyDescent="0.25">
      <c r="A18" s="1"/>
      <c r="B18" s="97" t="s">
        <v>29</v>
      </c>
      <c r="C18" s="97"/>
      <c r="D18" s="97"/>
      <c r="E18" s="97"/>
      <c r="F18" s="97"/>
      <c r="G18" s="97"/>
      <c r="H18" s="97"/>
      <c r="I18" s="97"/>
      <c r="J18" s="97"/>
      <c r="K18" s="66"/>
    </row>
    <row r="19" spans="1:12" s="24" customFormat="1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s="24" customFormat="1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s="24" customFormat="1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s="24" customFormat="1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s="24" customFormat="1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s="24" customFormat="1" ht="15.75" customHeight="1" x14ac:dyDescent="0.25">
      <c r="A24" s="1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2" s="24" customFormat="1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66"/>
    </row>
    <row r="26" spans="1:12" s="24" customFormat="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s="24" customFormat="1" ht="47.25" customHeight="1" x14ac:dyDescent="0.25">
      <c r="A27" s="70" t="s">
        <v>40</v>
      </c>
      <c r="B27" s="72" t="s">
        <v>92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</sheetData>
  <mergeCells count="17">
    <mergeCell ref="B27:L27"/>
    <mergeCell ref="A2:J2"/>
    <mergeCell ref="A4:J4"/>
    <mergeCell ref="A5:E5"/>
    <mergeCell ref="C7:I7"/>
    <mergeCell ref="B14:K14"/>
    <mergeCell ref="B12:L12"/>
    <mergeCell ref="B20:K20"/>
    <mergeCell ref="B21:K21"/>
    <mergeCell ref="B22:K22"/>
    <mergeCell ref="B23:K23"/>
    <mergeCell ref="B25:J25"/>
    <mergeCell ref="B15:K15"/>
    <mergeCell ref="B16:K16"/>
    <mergeCell ref="B17:K17"/>
    <mergeCell ref="B18:J18"/>
    <mergeCell ref="B19:K19"/>
  </mergeCells>
  <pageMargins left="0.11811023622047245" right="0.11811023622047245" top="0.74803149606299213" bottom="0.74803149606299213" header="0.31496062992125984" footer="0.31496062992125984"/>
  <pageSetup paperSize="9" scale="6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27"/>
  <sheetViews>
    <sheetView view="pageBreakPreview" topLeftCell="A7" zoomScale="98" zoomScaleNormal="70" zoomScaleSheetLayoutView="98" workbookViewId="0">
      <selection activeCell="A22" sqref="A22:XFD23"/>
    </sheetView>
  </sheetViews>
  <sheetFormatPr defaultColWidth="8.85546875" defaultRowHeight="15" x14ac:dyDescent="0.25"/>
  <cols>
    <col min="1" max="1" width="5" style="42" customWidth="1"/>
    <col min="2" max="2" width="46.7109375" style="42" customWidth="1"/>
    <col min="3" max="3" width="10.85546875" style="42" customWidth="1"/>
    <col min="4" max="4" width="9.7109375" style="42" customWidth="1"/>
    <col min="5" max="5" width="8.42578125" style="42" customWidth="1"/>
    <col min="6" max="6" width="8.28515625" style="42" customWidth="1"/>
    <col min="7" max="7" width="4.7109375" style="42" customWidth="1"/>
    <col min="8" max="8" width="11.28515625" style="42" customWidth="1"/>
    <col min="9" max="9" width="6.28515625" style="42" customWidth="1"/>
    <col min="10" max="10" width="22.28515625" style="42" customWidth="1"/>
    <col min="11" max="11" width="7.28515625" style="42" customWidth="1"/>
    <col min="12" max="12" width="2.140625" style="42" customWidth="1"/>
    <col min="13" max="16384" width="8.85546875" style="42"/>
  </cols>
  <sheetData>
    <row r="2" spans="1:12" ht="64.5" customHeight="1" x14ac:dyDescent="0.3">
      <c r="A2" s="91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44"/>
    </row>
    <row r="4" spans="1:12" ht="34.9" customHeight="1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25">
      <c r="A5" s="93"/>
      <c r="B5" s="93"/>
      <c r="C5" s="93"/>
      <c r="D5" s="93"/>
      <c r="E5" s="93"/>
      <c r="F5" s="45"/>
      <c r="G5" s="45"/>
    </row>
    <row r="6" spans="1:12" ht="15.6" customHeight="1" x14ac:dyDescent="0.25">
      <c r="I6" s="46"/>
      <c r="J6" s="47" t="s">
        <v>4</v>
      </c>
    </row>
    <row r="7" spans="1:12" ht="78" customHeight="1" x14ac:dyDescent="0.25">
      <c r="A7" s="48" t="s">
        <v>6</v>
      </c>
      <c r="B7" s="48" t="s">
        <v>7</v>
      </c>
      <c r="C7" s="94" t="s">
        <v>8</v>
      </c>
      <c r="D7" s="95"/>
      <c r="E7" s="95"/>
      <c r="F7" s="95"/>
      <c r="G7" s="95"/>
      <c r="H7" s="95"/>
      <c r="I7" s="96"/>
      <c r="J7" s="48" t="s">
        <v>9</v>
      </c>
    </row>
    <row r="8" spans="1:12" ht="31.9" customHeight="1" x14ac:dyDescent="0.25">
      <c r="A8" s="49" t="s">
        <v>12</v>
      </c>
      <c r="B8" s="50" t="s">
        <v>13</v>
      </c>
      <c r="C8" s="51">
        <v>5.64</v>
      </c>
      <c r="D8" s="52" t="s">
        <v>14</v>
      </c>
      <c r="E8" s="52" t="s">
        <v>15</v>
      </c>
      <c r="F8" s="52">
        <v>12</v>
      </c>
      <c r="G8" s="52" t="s">
        <v>15</v>
      </c>
      <c r="H8" s="53">
        <v>5570</v>
      </c>
      <c r="I8" s="54" t="s">
        <v>16</v>
      </c>
      <c r="J8" s="55">
        <f>C8*F8*H8</f>
        <v>376977.6</v>
      </c>
    </row>
    <row r="9" spans="1:12" ht="32.450000000000003" customHeight="1" x14ac:dyDescent="0.25">
      <c r="A9" s="49" t="s">
        <v>18</v>
      </c>
      <c r="B9" s="49" t="s">
        <v>19</v>
      </c>
      <c r="C9" s="56">
        <v>31.26</v>
      </c>
      <c r="D9" s="52" t="s">
        <v>14</v>
      </c>
      <c r="E9" s="52" t="s">
        <v>15</v>
      </c>
      <c r="F9" s="52">
        <v>12</v>
      </c>
      <c r="G9" s="52" t="s">
        <v>15</v>
      </c>
      <c r="H9" s="53">
        <v>5570</v>
      </c>
      <c r="I9" s="54" t="s">
        <v>16</v>
      </c>
      <c r="J9" s="55">
        <f t="shared" ref="J9:J10" si="0">C9*F9*H9</f>
        <v>2089418.4000000001</v>
      </c>
    </row>
    <row r="10" spans="1:12" ht="32.450000000000003" customHeight="1" x14ac:dyDescent="0.25">
      <c r="A10" s="49" t="s">
        <v>21</v>
      </c>
      <c r="B10" s="49" t="s">
        <v>22</v>
      </c>
      <c r="C10" s="51">
        <v>6.57</v>
      </c>
      <c r="D10" s="52" t="s">
        <v>14</v>
      </c>
      <c r="E10" s="52" t="s">
        <v>15</v>
      </c>
      <c r="F10" s="52">
        <v>12</v>
      </c>
      <c r="G10" s="52" t="s">
        <v>15</v>
      </c>
      <c r="H10" s="53">
        <v>5570</v>
      </c>
      <c r="I10" s="54" t="s">
        <v>16</v>
      </c>
      <c r="J10" s="55">
        <f t="shared" si="0"/>
        <v>439138.80000000005</v>
      </c>
    </row>
    <row r="12" spans="1:12" s="24" customFormat="1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24" customFormat="1" ht="15.75" customHeight="1" x14ac:dyDescent="0.25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2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s="24" customFormat="1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s="24" customFormat="1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2" s="24" customFormat="1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s="24" customFormat="1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s="24" customFormat="1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s="24" customFormat="1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s="24" customFormat="1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s="24" customFormat="1" ht="15.75" customHeight="1" x14ac:dyDescent="0.25">
      <c r="A24" s="1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2" s="24" customFormat="1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66"/>
    </row>
    <row r="26" spans="1:12" s="24" customFormat="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s="24" customFormat="1" ht="47.25" customHeight="1" x14ac:dyDescent="0.25">
      <c r="A27" s="70" t="s">
        <v>40</v>
      </c>
      <c r="B27" s="72" t="s">
        <v>92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</sheetData>
  <mergeCells count="17">
    <mergeCell ref="B18:K18"/>
    <mergeCell ref="B25:J25"/>
    <mergeCell ref="A2:J2"/>
    <mergeCell ref="A4:J4"/>
    <mergeCell ref="A5:E5"/>
    <mergeCell ref="C7:I7"/>
    <mergeCell ref="B12:L12"/>
    <mergeCell ref="B14:K14"/>
    <mergeCell ref="B15:K15"/>
    <mergeCell ref="B16:K16"/>
    <mergeCell ref="B17:K17"/>
    <mergeCell ref="B27:L27"/>
    <mergeCell ref="B23:K23"/>
    <mergeCell ref="B19:K19"/>
    <mergeCell ref="B20:K20"/>
    <mergeCell ref="B21:K21"/>
    <mergeCell ref="B22:K22"/>
  </mergeCells>
  <pageMargins left="0.11811023622047245" right="0" top="0.74803149606299213" bottom="0.74803149606299213" header="0.31496062992125984" footer="0.31496062992125984"/>
  <pageSetup paperSize="9" scale="6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27"/>
  <sheetViews>
    <sheetView view="pageBreakPreview" topLeftCell="A10" zoomScale="95" zoomScaleNormal="70" zoomScaleSheetLayoutView="95" workbookViewId="0">
      <selection activeCell="A22" sqref="A22:XFD23"/>
    </sheetView>
  </sheetViews>
  <sheetFormatPr defaultColWidth="8.85546875" defaultRowHeight="15" x14ac:dyDescent="0.25"/>
  <cols>
    <col min="1" max="1" width="6.7109375" style="42" customWidth="1"/>
    <col min="2" max="2" width="46.7109375" style="42" customWidth="1"/>
    <col min="3" max="3" width="10.85546875" style="42" customWidth="1"/>
    <col min="4" max="4" width="9.7109375" style="42" customWidth="1"/>
    <col min="5" max="5" width="8.42578125" style="42" customWidth="1"/>
    <col min="6" max="6" width="8.28515625" style="42" customWidth="1"/>
    <col min="7" max="7" width="4.7109375" style="42" customWidth="1"/>
    <col min="8" max="8" width="11.28515625" style="42" customWidth="1"/>
    <col min="9" max="9" width="6.28515625" style="42" customWidth="1"/>
    <col min="10" max="10" width="22.28515625" style="42" customWidth="1"/>
    <col min="11" max="11" width="2.7109375" style="42" customWidth="1"/>
    <col min="12" max="12" width="3.42578125" style="42" customWidth="1"/>
    <col min="13" max="16384" width="8.85546875" style="42"/>
  </cols>
  <sheetData>
    <row r="2" spans="1:12" ht="69.75" customHeight="1" x14ac:dyDescent="0.3">
      <c r="A2" s="91" t="s">
        <v>82</v>
      </c>
      <c r="B2" s="91"/>
      <c r="C2" s="91"/>
      <c r="D2" s="91"/>
      <c r="E2" s="91"/>
      <c r="F2" s="91"/>
      <c r="G2" s="91"/>
      <c r="H2" s="91"/>
      <c r="I2" s="91"/>
      <c r="J2" s="91"/>
      <c r="K2" s="44"/>
    </row>
    <row r="4" spans="1:12" ht="34.9" customHeight="1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25">
      <c r="A5" s="93"/>
      <c r="B5" s="93"/>
      <c r="C5" s="93"/>
      <c r="D5" s="93"/>
      <c r="E5" s="93"/>
      <c r="F5" s="45"/>
      <c r="G5" s="45"/>
    </row>
    <row r="6" spans="1:12" ht="15.6" customHeight="1" x14ac:dyDescent="0.25">
      <c r="I6" s="46"/>
      <c r="J6" s="47" t="s">
        <v>4</v>
      </c>
    </row>
    <row r="7" spans="1:12" ht="78" customHeight="1" x14ac:dyDescent="0.25">
      <c r="A7" s="48" t="s">
        <v>6</v>
      </c>
      <c r="B7" s="48" t="s">
        <v>7</v>
      </c>
      <c r="C7" s="94" t="s">
        <v>8</v>
      </c>
      <c r="D7" s="95"/>
      <c r="E7" s="95"/>
      <c r="F7" s="95"/>
      <c r="G7" s="95"/>
      <c r="H7" s="95"/>
      <c r="I7" s="96"/>
      <c r="J7" s="48" t="s">
        <v>9</v>
      </c>
    </row>
    <row r="8" spans="1:12" ht="31.9" customHeight="1" x14ac:dyDescent="0.25">
      <c r="A8" s="49" t="s">
        <v>12</v>
      </c>
      <c r="B8" s="50" t="s">
        <v>13</v>
      </c>
      <c r="C8" s="51">
        <v>5.64</v>
      </c>
      <c r="D8" s="52" t="s">
        <v>14</v>
      </c>
      <c r="E8" s="52" t="s">
        <v>15</v>
      </c>
      <c r="F8" s="52">
        <v>12</v>
      </c>
      <c r="G8" s="52" t="s">
        <v>15</v>
      </c>
      <c r="H8" s="53">
        <v>3493</v>
      </c>
      <c r="I8" s="54" t="s">
        <v>16</v>
      </c>
      <c r="J8" s="55">
        <f>C8*F8*H8</f>
        <v>236406.23999999996</v>
      </c>
    </row>
    <row r="9" spans="1:12" ht="32.450000000000003" customHeight="1" x14ac:dyDescent="0.25">
      <c r="A9" s="49" t="s">
        <v>18</v>
      </c>
      <c r="B9" s="49" t="s">
        <v>19</v>
      </c>
      <c r="C9" s="56">
        <v>31.42</v>
      </c>
      <c r="D9" s="52" t="s">
        <v>14</v>
      </c>
      <c r="E9" s="52" t="s">
        <v>15</v>
      </c>
      <c r="F9" s="52">
        <v>12</v>
      </c>
      <c r="G9" s="52" t="s">
        <v>15</v>
      </c>
      <c r="H9" s="53">
        <v>3493</v>
      </c>
      <c r="I9" s="54" t="s">
        <v>16</v>
      </c>
      <c r="J9" s="55">
        <f t="shared" ref="J9:J10" si="0">C9*F9*H9</f>
        <v>1317000.72</v>
      </c>
    </row>
    <row r="10" spans="1:12" ht="32.450000000000003" customHeight="1" x14ac:dyDescent="0.25">
      <c r="A10" s="49" t="s">
        <v>21</v>
      </c>
      <c r="B10" s="49" t="s">
        <v>22</v>
      </c>
      <c r="C10" s="56">
        <v>7.45</v>
      </c>
      <c r="D10" s="52" t="s">
        <v>14</v>
      </c>
      <c r="E10" s="52" t="s">
        <v>15</v>
      </c>
      <c r="F10" s="52">
        <v>12</v>
      </c>
      <c r="G10" s="52" t="s">
        <v>15</v>
      </c>
      <c r="H10" s="53">
        <v>3493</v>
      </c>
      <c r="I10" s="54" t="s">
        <v>16</v>
      </c>
      <c r="J10" s="55">
        <f t="shared" si="0"/>
        <v>312274.2</v>
      </c>
    </row>
    <row r="12" spans="1:12" s="24" customFormat="1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24" customFormat="1" ht="15.75" customHeight="1" x14ac:dyDescent="0.25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2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s="24" customFormat="1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s="24" customFormat="1" ht="15.75" customHeight="1" x14ac:dyDescent="0.25">
      <c r="A18" s="1"/>
      <c r="B18" s="97" t="s">
        <v>29</v>
      </c>
      <c r="C18" s="97"/>
      <c r="D18" s="97"/>
      <c r="E18" s="97"/>
      <c r="F18" s="97"/>
      <c r="G18" s="97"/>
      <c r="H18" s="97"/>
      <c r="I18" s="97"/>
      <c r="J18" s="97"/>
      <c r="K18" s="66"/>
    </row>
    <row r="19" spans="1:12" s="24" customFormat="1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s="24" customFormat="1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s="24" customFormat="1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s="24" customFormat="1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s="24" customFormat="1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s="24" customFormat="1" ht="15.75" customHeight="1" x14ac:dyDescent="0.25">
      <c r="A24" s="1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2" s="24" customFormat="1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66"/>
    </row>
    <row r="26" spans="1:12" s="24" customFormat="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s="24" customFormat="1" ht="47.25" customHeight="1" x14ac:dyDescent="0.25">
      <c r="A27" s="70" t="s">
        <v>40</v>
      </c>
      <c r="B27" s="72" t="s">
        <v>92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</sheetData>
  <mergeCells count="17">
    <mergeCell ref="B14:K14"/>
    <mergeCell ref="B15:K15"/>
    <mergeCell ref="B16:K16"/>
    <mergeCell ref="B17:K17"/>
    <mergeCell ref="A2:J2"/>
    <mergeCell ref="A4:J4"/>
    <mergeCell ref="A5:E5"/>
    <mergeCell ref="C7:I7"/>
    <mergeCell ref="B12:L12"/>
    <mergeCell ref="B27:L27"/>
    <mergeCell ref="B23:K23"/>
    <mergeCell ref="B18:J18"/>
    <mergeCell ref="B19:K19"/>
    <mergeCell ref="B20:K20"/>
    <mergeCell ref="B21:K21"/>
    <mergeCell ref="B22:K22"/>
    <mergeCell ref="B25:J25"/>
  </mergeCells>
  <pageMargins left="0.11811023622047245" right="0.11811023622047245" top="0.74803149606299213" bottom="0.74803149606299213" header="0.31496062992125984" footer="0.31496062992125984"/>
  <pageSetup paperSize="9" scale="6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27"/>
  <sheetViews>
    <sheetView view="pageBreakPreview" topLeftCell="A7" zoomScale="89" zoomScaleNormal="70" zoomScaleSheetLayoutView="89" workbookViewId="0">
      <selection activeCell="A22" sqref="A22:XFD23"/>
    </sheetView>
  </sheetViews>
  <sheetFormatPr defaultColWidth="8.85546875" defaultRowHeight="15" x14ac:dyDescent="0.25"/>
  <cols>
    <col min="1" max="1" width="5.5703125" style="42" customWidth="1"/>
    <col min="2" max="2" width="46.7109375" style="42" customWidth="1"/>
    <col min="3" max="3" width="10.85546875" style="42" customWidth="1"/>
    <col min="4" max="4" width="9.7109375" style="42" customWidth="1"/>
    <col min="5" max="5" width="8.42578125" style="42" customWidth="1"/>
    <col min="6" max="6" width="8.28515625" style="42" customWidth="1"/>
    <col min="7" max="7" width="4.7109375" style="42" customWidth="1"/>
    <col min="8" max="8" width="11.28515625" style="42" customWidth="1"/>
    <col min="9" max="9" width="6.28515625" style="42" customWidth="1"/>
    <col min="10" max="10" width="22.28515625" style="42" customWidth="1"/>
    <col min="11" max="11" width="2.5703125" style="42" customWidth="1"/>
    <col min="12" max="12" width="2.140625" style="42" customWidth="1"/>
    <col min="13" max="16384" width="8.85546875" style="42"/>
  </cols>
  <sheetData>
    <row r="2" spans="1:12" ht="62.25" customHeight="1" x14ac:dyDescent="0.3">
      <c r="A2" s="91" t="s">
        <v>81</v>
      </c>
      <c r="B2" s="91"/>
      <c r="C2" s="91"/>
      <c r="D2" s="91"/>
      <c r="E2" s="91"/>
      <c r="F2" s="91"/>
      <c r="G2" s="91"/>
      <c r="H2" s="91"/>
      <c r="I2" s="91"/>
      <c r="J2" s="91"/>
      <c r="K2" s="44"/>
    </row>
    <row r="4" spans="1:12" ht="34.9" customHeight="1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25">
      <c r="A5" s="93"/>
      <c r="B5" s="93"/>
      <c r="C5" s="93"/>
      <c r="D5" s="93"/>
      <c r="E5" s="93"/>
      <c r="F5" s="45"/>
      <c r="G5" s="45"/>
    </row>
    <row r="6" spans="1:12" ht="15.6" customHeight="1" x14ac:dyDescent="0.25">
      <c r="I6" s="46"/>
      <c r="J6" s="47" t="s">
        <v>4</v>
      </c>
    </row>
    <row r="7" spans="1:12" ht="78" customHeight="1" x14ac:dyDescent="0.25">
      <c r="A7" s="48" t="s">
        <v>6</v>
      </c>
      <c r="B7" s="48" t="s">
        <v>7</v>
      </c>
      <c r="C7" s="94" t="s">
        <v>8</v>
      </c>
      <c r="D7" s="95"/>
      <c r="E7" s="95"/>
      <c r="F7" s="95"/>
      <c r="G7" s="95"/>
      <c r="H7" s="95"/>
      <c r="I7" s="96"/>
      <c r="J7" s="48" t="s">
        <v>9</v>
      </c>
    </row>
    <row r="8" spans="1:12" ht="31.9" customHeight="1" x14ac:dyDescent="0.25">
      <c r="A8" s="49" t="s">
        <v>12</v>
      </c>
      <c r="B8" s="50" t="s">
        <v>13</v>
      </c>
      <c r="C8" s="51">
        <v>5.64</v>
      </c>
      <c r="D8" s="52" t="s">
        <v>14</v>
      </c>
      <c r="E8" s="52" t="s">
        <v>15</v>
      </c>
      <c r="F8" s="52">
        <v>12</v>
      </c>
      <c r="G8" s="52" t="s">
        <v>15</v>
      </c>
      <c r="H8" s="53">
        <v>3527</v>
      </c>
      <c r="I8" s="54" t="s">
        <v>16</v>
      </c>
      <c r="J8" s="55">
        <f>C8*F8*H8</f>
        <v>238707.36</v>
      </c>
    </row>
    <row r="9" spans="1:12" ht="32.450000000000003" customHeight="1" x14ac:dyDescent="0.25">
      <c r="A9" s="61" t="s">
        <v>18</v>
      </c>
      <c r="B9" s="61" t="s">
        <v>19</v>
      </c>
      <c r="C9" s="57">
        <v>31.76</v>
      </c>
      <c r="D9" s="58" t="s">
        <v>14</v>
      </c>
      <c r="E9" s="58" t="s">
        <v>15</v>
      </c>
      <c r="F9" s="58">
        <v>12</v>
      </c>
      <c r="G9" s="58" t="s">
        <v>15</v>
      </c>
      <c r="H9" s="59">
        <v>3527</v>
      </c>
      <c r="I9" s="62" t="s">
        <v>16</v>
      </c>
      <c r="J9" s="55">
        <f t="shared" ref="J9:J10" si="0">C9*F9*H9</f>
        <v>1344210.24</v>
      </c>
    </row>
    <row r="10" spans="1:12" s="60" customFormat="1" ht="32.450000000000003" customHeight="1" x14ac:dyDescent="0.25">
      <c r="A10" s="49" t="s">
        <v>21</v>
      </c>
      <c r="B10" s="50" t="s">
        <v>22</v>
      </c>
      <c r="C10" s="51">
        <v>7.11</v>
      </c>
      <c r="D10" s="52" t="s">
        <v>14</v>
      </c>
      <c r="E10" s="52" t="s">
        <v>15</v>
      </c>
      <c r="F10" s="52">
        <v>12</v>
      </c>
      <c r="G10" s="52" t="s">
        <v>15</v>
      </c>
      <c r="H10" s="53">
        <v>3527</v>
      </c>
      <c r="I10" s="54" t="s">
        <v>16</v>
      </c>
      <c r="J10" s="55">
        <f t="shared" si="0"/>
        <v>300923.64</v>
      </c>
    </row>
    <row r="12" spans="1:12" s="24" customFormat="1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24" customFormat="1" ht="15.75" customHeight="1" x14ac:dyDescent="0.25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2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s="24" customFormat="1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s="24" customFormat="1" ht="15.75" customHeight="1" x14ac:dyDescent="0.25">
      <c r="A18" s="1"/>
      <c r="B18" s="97" t="s">
        <v>29</v>
      </c>
      <c r="C18" s="97"/>
      <c r="D18" s="97"/>
      <c r="E18" s="97"/>
      <c r="F18" s="97"/>
      <c r="G18" s="97"/>
      <c r="H18" s="97"/>
      <c r="I18" s="97"/>
      <c r="J18" s="97"/>
      <c r="K18" s="66"/>
    </row>
    <row r="19" spans="1:12" s="24" customFormat="1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s="24" customFormat="1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s="24" customFormat="1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s="24" customFormat="1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s="24" customFormat="1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s="24" customFormat="1" ht="15.75" customHeight="1" x14ac:dyDescent="0.25">
      <c r="A24" s="1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2" s="24" customFormat="1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66"/>
    </row>
    <row r="26" spans="1:12" s="24" customFormat="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s="24" customFormat="1" ht="47.25" customHeight="1" x14ac:dyDescent="0.25">
      <c r="A27" s="70" t="s">
        <v>40</v>
      </c>
      <c r="B27" s="72" t="s">
        <v>92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</sheetData>
  <mergeCells count="17">
    <mergeCell ref="B14:K14"/>
    <mergeCell ref="B15:K15"/>
    <mergeCell ref="B16:K16"/>
    <mergeCell ref="B17:K17"/>
    <mergeCell ref="A2:J2"/>
    <mergeCell ref="A4:J4"/>
    <mergeCell ref="A5:E5"/>
    <mergeCell ref="C7:I7"/>
    <mergeCell ref="B12:L12"/>
    <mergeCell ref="B27:L27"/>
    <mergeCell ref="B23:K23"/>
    <mergeCell ref="B18:J18"/>
    <mergeCell ref="B19:K19"/>
    <mergeCell ref="B20:K20"/>
    <mergeCell ref="B21:K21"/>
    <mergeCell ref="B22:K22"/>
    <mergeCell ref="B25:J25"/>
  </mergeCells>
  <pageMargins left="0.11811023622047245" right="0.11811023622047245" top="0.74803149606299213" bottom="0.74803149606299213" header="0.31496062992125984" footer="0.31496062992125984"/>
  <pageSetup paperSize="9" scale="6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27"/>
  <sheetViews>
    <sheetView view="pageBreakPreview" topLeftCell="A5" zoomScale="86" zoomScaleNormal="70" zoomScaleSheetLayoutView="86" workbookViewId="0">
      <selection activeCell="A12" sqref="A12:XFD36"/>
    </sheetView>
  </sheetViews>
  <sheetFormatPr defaultColWidth="8.85546875" defaultRowHeight="15" x14ac:dyDescent="0.25"/>
  <cols>
    <col min="1" max="1" width="6.5703125" style="42" customWidth="1"/>
    <col min="2" max="2" width="46.7109375" style="42" customWidth="1"/>
    <col min="3" max="3" width="10.85546875" style="42" customWidth="1"/>
    <col min="4" max="4" width="9.7109375" style="42" customWidth="1"/>
    <col min="5" max="5" width="8.42578125" style="42" customWidth="1"/>
    <col min="6" max="6" width="8.28515625" style="42" customWidth="1"/>
    <col min="7" max="7" width="4.7109375" style="42" customWidth="1"/>
    <col min="8" max="8" width="11.28515625" style="42" customWidth="1"/>
    <col min="9" max="9" width="6.28515625" style="42" customWidth="1"/>
    <col min="10" max="10" width="22.28515625" style="42" customWidth="1"/>
    <col min="11" max="11" width="4.5703125" style="42" customWidth="1"/>
    <col min="12" max="12" width="2" style="42" customWidth="1"/>
    <col min="13" max="16384" width="8.85546875" style="42"/>
  </cols>
  <sheetData>
    <row r="2" spans="1:12" ht="80.25" customHeight="1" x14ac:dyDescent="0.3">
      <c r="A2" s="91" t="s">
        <v>80</v>
      </c>
      <c r="B2" s="91"/>
      <c r="C2" s="91"/>
      <c r="D2" s="91"/>
      <c r="E2" s="91"/>
      <c r="F2" s="91"/>
      <c r="G2" s="91"/>
      <c r="H2" s="91"/>
      <c r="I2" s="91"/>
      <c r="J2" s="91"/>
      <c r="K2" s="44"/>
    </row>
    <row r="4" spans="1:12" ht="34.9" customHeight="1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25">
      <c r="A5" s="93"/>
      <c r="B5" s="93"/>
      <c r="C5" s="93"/>
      <c r="D5" s="93"/>
      <c r="E5" s="93"/>
      <c r="F5" s="45"/>
      <c r="G5" s="45"/>
    </row>
    <row r="6" spans="1:12" ht="15.6" customHeight="1" x14ac:dyDescent="0.25">
      <c r="I6" s="46"/>
      <c r="J6" s="47" t="s">
        <v>4</v>
      </c>
    </row>
    <row r="7" spans="1:12" ht="78" customHeight="1" x14ac:dyDescent="0.25">
      <c r="A7" s="48" t="s">
        <v>6</v>
      </c>
      <c r="B7" s="48" t="s">
        <v>7</v>
      </c>
      <c r="C7" s="94" t="s">
        <v>8</v>
      </c>
      <c r="D7" s="95"/>
      <c r="E7" s="95"/>
      <c r="F7" s="95"/>
      <c r="G7" s="95"/>
      <c r="H7" s="95"/>
      <c r="I7" s="96"/>
      <c r="J7" s="48" t="s">
        <v>9</v>
      </c>
    </row>
    <row r="8" spans="1:12" ht="31.9" customHeight="1" x14ac:dyDescent="0.25">
      <c r="A8" s="49" t="s">
        <v>12</v>
      </c>
      <c r="B8" s="50" t="s">
        <v>13</v>
      </c>
      <c r="C8" s="51">
        <v>5.64</v>
      </c>
      <c r="D8" s="52" t="s">
        <v>14</v>
      </c>
      <c r="E8" s="52" t="s">
        <v>15</v>
      </c>
      <c r="F8" s="52">
        <v>12</v>
      </c>
      <c r="G8" s="52" t="s">
        <v>15</v>
      </c>
      <c r="H8" s="53">
        <v>2598</v>
      </c>
      <c r="I8" s="54" t="s">
        <v>16</v>
      </c>
      <c r="J8" s="55">
        <f>C8*F8*H8</f>
        <v>175832.63999999998</v>
      </c>
    </row>
    <row r="9" spans="1:12" ht="32.450000000000003" customHeight="1" x14ac:dyDescent="0.25">
      <c r="A9" s="49" t="s">
        <v>18</v>
      </c>
      <c r="B9" s="49" t="s">
        <v>19</v>
      </c>
      <c r="C9" s="56">
        <v>32.75</v>
      </c>
      <c r="D9" s="52" t="s">
        <v>14</v>
      </c>
      <c r="E9" s="52" t="s">
        <v>15</v>
      </c>
      <c r="F9" s="52">
        <v>12</v>
      </c>
      <c r="G9" s="52" t="s">
        <v>15</v>
      </c>
      <c r="H9" s="53">
        <v>2598</v>
      </c>
      <c r="I9" s="54" t="s">
        <v>16</v>
      </c>
      <c r="J9" s="55">
        <f t="shared" ref="J9:J10" si="0">C9*F9*H9</f>
        <v>1021014</v>
      </c>
    </row>
    <row r="10" spans="1:12" ht="32.450000000000003" customHeight="1" x14ac:dyDescent="0.25">
      <c r="A10" s="49" t="s">
        <v>21</v>
      </c>
      <c r="B10" s="49" t="s">
        <v>22</v>
      </c>
      <c r="C10" s="56">
        <v>6.12</v>
      </c>
      <c r="D10" s="52" t="s">
        <v>14</v>
      </c>
      <c r="E10" s="52" t="s">
        <v>15</v>
      </c>
      <c r="F10" s="52">
        <v>12</v>
      </c>
      <c r="G10" s="52" t="s">
        <v>15</v>
      </c>
      <c r="H10" s="53">
        <v>2598</v>
      </c>
      <c r="I10" s="54" t="s">
        <v>16</v>
      </c>
      <c r="J10" s="55">
        <f t="shared" si="0"/>
        <v>190797.12</v>
      </c>
    </row>
    <row r="12" spans="1:12" s="24" customFormat="1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24" customFormat="1" ht="15.75" customHeight="1" x14ac:dyDescent="0.25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2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s="24" customFormat="1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s="24" customFormat="1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2" s="24" customFormat="1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s="24" customFormat="1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s="24" customFormat="1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s="24" customFormat="1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s="24" customFormat="1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s="24" customFormat="1" ht="15.75" customHeight="1" x14ac:dyDescent="0.25">
      <c r="A24" s="1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2" s="24" customFormat="1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66"/>
    </row>
    <row r="26" spans="1:12" s="24" customFormat="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s="24" customFormat="1" ht="47.25" customHeight="1" x14ac:dyDescent="0.25">
      <c r="A27" s="70" t="s">
        <v>40</v>
      </c>
      <c r="B27" s="72" t="s">
        <v>92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</sheetData>
  <mergeCells count="17">
    <mergeCell ref="B18:K18"/>
    <mergeCell ref="B25:J25"/>
    <mergeCell ref="A2:J2"/>
    <mergeCell ref="A4:J4"/>
    <mergeCell ref="A5:E5"/>
    <mergeCell ref="C7:I7"/>
    <mergeCell ref="B12:L12"/>
    <mergeCell ref="B14:K14"/>
    <mergeCell ref="B15:K15"/>
    <mergeCell ref="B16:K16"/>
    <mergeCell ref="B17:K17"/>
    <mergeCell ref="B27:L27"/>
    <mergeCell ref="B23:K23"/>
    <mergeCell ref="B19:K19"/>
    <mergeCell ref="B20:K20"/>
    <mergeCell ref="B21:K21"/>
    <mergeCell ref="B22:K22"/>
  </mergeCells>
  <pageMargins left="0.11811023622047245" right="0.11811023622047245" top="0.74803149606299213" bottom="0.74803149606299213" header="0.31496062992125984" footer="0.31496062992125984"/>
  <pageSetup paperSize="9" scale="6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27"/>
  <sheetViews>
    <sheetView view="pageBreakPreview" topLeftCell="A4" zoomScale="82" zoomScaleNormal="70" zoomScaleSheetLayoutView="82" workbookViewId="0">
      <selection activeCell="A12" sqref="A12:XFD36"/>
    </sheetView>
  </sheetViews>
  <sheetFormatPr defaultColWidth="8.85546875" defaultRowHeight="15" x14ac:dyDescent="0.25"/>
  <cols>
    <col min="1" max="1" width="5.85546875" style="42" customWidth="1"/>
    <col min="2" max="2" width="46.7109375" style="42" customWidth="1"/>
    <col min="3" max="3" width="10.85546875" style="42" customWidth="1"/>
    <col min="4" max="4" width="9.7109375" style="42" customWidth="1"/>
    <col min="5" max="5" width="8.42578125" style="42" customWidth="1"/>
    <col min="6" max="6" width="8.28515625" style="42" customWidth="1"/>
    <col min="7" max="7" width="4.7109375" style="42" customWidth="1"/>
    <col min="8" max="8" width="11.28515625" style="42" customWidth="1"/>
    <col min="9" max="9" width="6.28515625" style="42" customWidth="1"/>
    <col min="10" max="10" width="22.28515625" style="42" customWidth="1"/>
    <col min="11" max="11" width="2" style="42" customWidth="1"/>
    <col min="12" max="12" width="2.7109375" style="42" customWidth="1"/>
    <col min="13" max="16384" width="8.85546875" style="42"/>
  </cols>
  <sheetData>
    <row r="2" spans="1:12" ht="81.75" customHeight="1" x14ac:dyDescent="0.3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44"/>
    </row>
    <row r="4" spans="1:12" ht="34.9" customHeight="1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25">
      <c r="A5" s="93"/>
      <c r="B5" s="93"/>
      <c r="C5" s="93"/>
      <c r="D5" s="93"/>
      <c r="E5" s="93"/>
      <c r="F5" s="45"/>
      <c r="G5" s="45"/>
    </row>
    <row r="6" spans="1:12" ht="15.6" customHeight="1" x14ac:dyDescent="0.25">
      <c r="I6" s="46"/>
      <c r="J6" s="47" t="s">
        <v>4</v>
      </c>
    </row>
    <row r="7" spans="1:12" ht="78" customHeight="1" x14ac:dyDescent="0.25">
      <c r="A7" s="48" t="s">
        <v>6</v>
      </c>
      <c r="B7" s="48" t="s">
        <v>7</v>
      </c>
      <c r="C7" s="94" t="s">
        <v>8</v>
      </c>
      <c r="D7" s="95"/>
      <c r="E7" s="95"/>
      <c r="F7" s="95"/>
      <c r="G7" s="95"/>
      <c r="H7" s="95"/>
      <c r="I7" s="96"/>
      <c r="J7" s="48" t="s">
        <v>9</v>
      </c>
    </row>
    <row r="8" spans="1:12" ht="31.9" customHeight="1" x14ac:dyDescent="0.25">
      <c r="A8" s="49" t="s">
        <v>12</v>
      </c>
      <c r="B8" s="50" t="s">
        <v>13</v>
      </c>
      <c r="C8" s="51">
        <v>5.64</v>
      </c>
      <c r="D8" s="52" t="s">
        <v>14</v>
      </c>
      <c r="E8" s="52" t="s">
        <v>15</v>
      </c>
      <c r="F8" s="52">
        <v>12</v>
      </c>
      <c r="G8" s="52" t="s">
        <v>15</v>
      </c>
      <c r="H8" s="53">
        <v>3508</v>
      </c>
      <c r="I8" s="54" t="s">
        <v>16</v>
      </c>
      <c r="J8" s="55">
        <f>C8*F8*H8</f>
        <v>237421.43999999997</v>
      </c>
    </row>
    <row r="9" spans="1:12" ht="32.450000000000003" customHeight="1" x14ac:dyDescent="0.25">
      <c r="A9" s="49" t="s">
        <v>18</v>
      </c>
      <c r="B9" s="49" t="s">
        <v>19</v>
      </c>
      <c r="C9" s="56">
        <v>30.86</v>
      </c>
      <c r="D9" s="52" t="s">
        <v>14</v>
      </c>
      <c r="E9" s="52" t="s">
        <v>15</v>
      </c>
      <c r="F9" s="52">
        <v>12</v>
      </c>
      <c r="G9" s="52" t="s">
        <v>15</v>
      </c>
      <c r="H9" s="53">
        <v>3508</v>
      </c>
      <c r="I9" s="54" t="s">
        <v>16</v>
      </c>
      <c r="J9" s="55">
        <f t="shared" ref="J9:J10" si="0">C9*F9*H9</f>
        <v>1299082.56</v>
      </c>
    </row>
    <row r="10" spans="1:12" ht="32.450000000000003" customHeight="1" x14ac:dyDescent="0.25">
      <c r="A10" s="49" t="s">
        <v>21</v>
      </c>
      <c r="B10" s="49" t="s">
        <v>22</v>
      </c>
      <c r="C10" s="56">
        <v>6.98</v>
      </c>
      <c r="D10" s="52" t="s">
        <v>14</v>
      </c>
      <c r="E10" s="52" t="s">
        <v>15</v>
      </c>
      <c r="F10" s="52">
        <v>12</v>
      </c>
      <c r="G10" s="52" t="s">
        <v>15</v>
      </c>
      <c r="H10" s="53">
        <v>3508</v>
      </c>
      <c r="I10" s="54" t="s">
        <v>16</v>
      </c>
      <c r="J10" s="55">
        <f t="shared" si="0"/>
        <v>293830.08</v>
      </c>
    </row>
    <row r="12" spans="1:12" s="24" customFormat="1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24" customFormat="1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s="24" customFormat="1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s="24" customFormat="1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2" s="24" customFormat="1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s="24" customFormat="1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s="24" customFormat="1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s="24" customFormat="1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s="24" customFormat="1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s="24" customFormat="1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s="24" customFormat="1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66"/>
    </row>
    <row r="26" spans="1:12" s="24" customFormat="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s="24" customFormat="1" ht="47.25" customHeight="1" x14ac:dyDescent="0.25">
      <c r="A27" s="70" t="s">
        <v>40</v>
      </c>
      <c r="B27" s="72" t="s">
        <v>92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</sheetData>
  <mergeCells count="17">
    <mergeCell ref="B25:J25"/>
    <mergeCell ref="B27:L27"/>
    <mergeCell ref="A2:J2"/>
    <mergeCell ref="A4:J4"/>
    <mergeCell ref="A5:E5"/>
    <mergeCell ref="C7:I7"/>
    <mergeCell ref="B12:L12"/>
    <mergeCell ref="B14:K14"/>
    <mergeCell ref="B15:K15"/>
    <mergeCell ref="B16:K16"/>
    <mergeCell ref="B17:K17"/>
    <mergeCell ref="B18:K18"/>
    <mergeCell ref="B20:K20"/>
    <mergeCell ref="B21:K21"/>
    <mergeCell ref="B22:K22"/>
    <mergeCell ref="B23:K23"/>
    <mergeCell ref="B19:K19"/>
  </mergeCells>
  <pageMargins left="0.11811023622047245" right="0.11811023622047245" top="0.74803149606299213" bottom="0.74803149606299213" header="0.31496062992125984" footer="0.31496062992125984"/>
  <pageSetup paperSize="9" scale="6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27"/>
  <sheetViews>
    <sheetView view="pageBreakPreview" topLeftCell="A10" zoomScale="91" zoomScaleNormal="70" zoomScaleSheetLayoutView="91" workbookViewId="0">
      <selection activeCell="A12" sqref="A12:XFD36"/>
    </sheetView>
  </sheetViews>
  <sheetFormatPr defaultColWidth="8.85546875" defaultRowHeight="15" x14ac:dyDescent="0.25"/>
  <cols>
    <col min="1" max="1" width="5.85546875" style="42" customWidth="1"/>
    <col min="2" max="2" width="46.7109375" style="42" customWidth="1"/>
    <col min="3" max="3" width="10.85546875" style="42" customWidth="1"/>
    <col min="4" max="4" width="9.7109375" style="42" customWidth="1"/>
    <col min="5" max="5" width="8.42578125" style="42" customWidth="1"/>
    <col min="6" max="6" width="8.28515625" style="42" customWidth="1"/>
    <col min="7" max="7" width="4.7109375" style="42" customWidth="1"/>
    <col min="8" max="8" width="11.28515625" style="42" customWidth="1"/>
    <col min="9" max="9" width="6.28515625" style="42" customWidth="1"/>
    <col min="10" max="10" width="22.28515625" style="42" customWidth="1"/>
    <col min="11" max="11" width="2.7109375" style="42" customWidth="1"/>
    <col min="12" max="12" width="1.5703125" style="42" customWidth="1"/>
    <col min="13" max="16384" width="8.85546875" style="42"/>
  </cols>
  <sheetData>
    <row r="2" spans="1:12" ht="51.75" customHeight="1" x14ac:dyDescent="0.3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44"/>
    </row>
    <row r="4" spans="1:12" ht="34.9" customHeight="1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25">
      <c r="A5" s="93"/>
      <c r="B5" s="93"/>
      <c r="C5" s="93"/>
      <c r="D5" s="93"/>
      <c r="E5" s="93"/>
      <c r="F5" s="45"/>
      <c r="G5" s="45"/>
    </row>
    <row r="6" spans="1:12" ht="15.6" customHeight="1" x14ac:dyDescent="0.25">
      <c r="I6" s="46"/>
      <c r="J6" s="47" t="s">
        <v>4</v>
      </c>
    </row>
    <row r="7" spans="1:12" ht="78" customHeight="1" x14ac:dyDescent="0.25">
      <c r="A7" s="48" t="s">
        <v>6</v>
      </c>
      <c r="B7" s="48" t="s">
        <v>7</v>
      </c>
      <c r="C7" s="94" t="s">
        <v>8</v>
      </c>
      <c r="D7" s="95"/>
      <c r="E7" s="95"/>
      <c r="F7" s="95"/>
      <c r="G7" s="95"/>
      <c r="H7" s="95"/>
      <c r="I7" s="96"/>
      <c r="J7" s="48" t="s">
        <v>9</v>
      </c>
    </row>
    <row r="8" spans="1:12" ht="31.9" customHeight="1" x14ac:dyDescent="0.25">
      <c r="A8" s="49" t="s">
        <v>12</v>
      </c>
      <c r="B8" s="50" t="s">
        <v>13</v>
      </c>
      <c r="C8" s="51">
        <v>5.64</v>
      </c>
      <c r="D8" s="52" t="s">
        <v>14</v>
      </c>
      <c r="E8" s="52" t="s">
        <v>15</v>
      </c>
      <c r="F8" s="52">
        <v>12</v>
      </c>
      <c r="G8" s="52" t="s">
        <v>15</v>
      </c>
      <c r="H8" s="53">
        <v>3533</v>
      </c>
      <c r="I8" s="54" t="s">
        <v>16</v>
      </c>
      <c r="J8" s="55">
        <f>C8*F8*H8</f>
        <v>239113.43999999997</v>
      </c>
    </row>
    <row r="9" spans="1:12" ht="32.450000000000003" customHeight="1" x14ac:dyDescent="0.25">
      <c r="A9" s="49" t="s">
        <v>18</v>
      </c>
      <c r="B9" s="49" t="s">
        <v>19</v>
      </c>
      <c r="C9" s="56">
        <v>32.97</v>
      </c>
      <c r="D9" s="52" t="s">
        <v>14</v>
      </c>
      <c r="E9" s="52" t="s">
        <v>15</v>
      </c>
      <c r="F9" s="52">
        <v>12</v>
      </c>
      <c r="G9" s="52" t="s">
        <v>15</v>
      </c>
      <c r="H9" s="53">
        <v>3533</v>
      </c>
      <c r="I9" s="54" t="s">
        <v>16</v>
      </c>
      <c r="J9" s="55">
        <f t="shared" ref="J9:J10" si="0">C9*F9*H9</f>
        <v>1397796.1199999999</v>
      </c>
    </row>
    <row r="10" spans="1:12" ht="32.450000000000003" customHeight="1" x14ac:dyDescent="0.25">
      <c r="A10" s="49" t="s">
        <v>21</v>
      </c>
      <c r="B10" s="49" t="s">
        <v>22</v>
      </c>
      <c r="C10" s="56">
        <v>5.9</v>
      </c>
      <c r="D10" s="52" t="s">
        <v>14</v>
      </c>
      <c r="E10" s="52" t="s">
        <v>15</v>
      </c>
      <c r="F10" s="52">
        <v>12</v>
      </c>
      <c r="G10" s="52" t="s">
        <v>15</v>
      </c>
      <c r="H10" s="53">
        <v>3533</v>
      </c>
      <c r="I10" s="54" t="s">
        <v>16</v>
      </c>
      <c r="J10" s="55">
        <f t="shared" si="0"/>
        <v>250136.40000000005</v>
      </c>
    </row>
    <row r="12" spans="1:12" s="24" customFormat="1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24" customFormat="1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s="24" customFormat="1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s="24" customFormat="1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2" s="24" customFormat="1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s="24" customFormat="1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s="24" customFormat="1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s="24" customFormat="1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s="24" customFormat="1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s="24" customFormat="1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s="24" customFormat="1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66"/>
    </row>
    <row r="26" spans="1:12" s="24" customFormat="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s="24" customFormat="1" ht="47.25" customHeight="1" x14ac:dyDescent="0.25">
      <c r="A27" s="70" t="s">
        <v>40</v>
      </c>
      <c r="B27" s="72" t="s">
        <v>92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</sheetData>
  <mergeCells count="17">
    <mergeCell ref="B12:L12"/>
    <mergeCell ref="B19:K19"/>
    <mergeCell ref="B25:J25"/>
    <mergeCell ref="B27:L27"/>
    <mergeCell ref="B23:K23"/>
    <mergeCell ref="A2:J2"/>
    <mergeCell ref="A4:J4"/>
    <mergeCell ref="A5:E5"/>
    <mergeCell ref="C7:I7"/>
    <mergeCell ref="B18:K18"/>
    <mergeCell ref="B20:K20"/>
    <mergeCell ref="B21:K21"/>
    <mergeCell ref="B22:K22"/>
    <mergeCell ref="B14:K14"/>
    <mergeCell ref="B15:K15"/>
    <mergeCell ref="B16:K16"/>
    <mergeCell ref="B17:K17"/>
  </mergeCells>
  <pageMargins left="0.11811023622047245" right="0.11811023622047245" top="0.74803149606299213" bottom="0.74803149606299213" header="0.31496062992125984" footer="0.31496062992125984"/>
  <pageSetup paperSize="9" scale="66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27"/>
  <sheetViews>
    <sheetView tabSelected="1" view="pageBreakPreview" topLeftCell="A3" zoomScale="93" zoomScaleNormal="70" zoomScaleSheetLayoutView="93" workbookViewId="0">
      <selection activeCell="S15" sqref="S15"/>
    </sheetView>
  </sheetViews>
  <sheetFormatPr defaultColWidth="8.85546875" defaultRowHeight="15" x14ac:dyDescent="0.25"/>
  <cols>
    <col min="1" max="1" width="7.140625" style="42" customWidth="1"/>
    <col min="2" max="2" width="46.7109375" style="42" customWidth="1"/>
    <col min="3" max="3" width="10.85546875" style="42" customWidth="1"/>
    <col min="4" max="4" width="9.7109375" style="42" customWidth="1"/>
    <col min="5" max="5" width="8.42578125" style="42" customWidth="1"/>
    <col min="6" max="6" width="8.28515625" style="42" customWidth="1"/>
    <col min="7" max="7" width="4.7109375" style="42" customWidth="1"/>
    <col min="8" max="8" width="11.28515625" style="42" customWidth="1"/>
    <col min="9" max="9" width="6.28515625" style="42" customWidth="1"/>
    <col min="10" max="10" width="22.28515625" style="42" customWidth="1"/>
    <col min="11" max="11" width="2.28515625" style="42" customWidth="1"/>
    <col min="12" max="12" width="2.5703125" style="42" customWidth="1"/>
    <col min="13" max="16384" width="8.85546875" style="42"/>
  </cols>
  <sheetData>
    <row r="2" spans="1:12" ht="44.25" customHeight="1" x14ac:dyDescent="0.3">
      <c r="A2" s="22"/>
      <c r="B2" s="84" t="s">
        <v>77</v>
      </c>
      <c r="C2" s="84"/>
      <c r="D2" s="84"/>
      <c r="E2" s="84"/>
      <c r="F2" s="84"/>
      <c r="G2" s="84"/>
      <c r="H2" s="84"/>
      <c r="I2" s="84"/>
      <c r="J2" s="84"/>
    </row>
    <row r="4" spans="1:12" ht="34.9" customHeight="1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25">
      <c r="A5" s="93"/>
      <c r="B5" s="93"/>
      <c r="C5" s="93"/>
      <c r="D5" s="93"/>
      <c r="E5" s="93"/>
      <c r="F5" s="45"/>
      <c r="G5" s="45"/>
    </row>
    <row r="6" spans="1:12" ht="15.6" customHeight="1" x14ac:dyDescent="0.25">
      <c r="I6" s="46"/>
      <c r="J6" s="47" t="s">
        <v>4</v>
      </c>
    </row>
    <row r="7" spans="1:12" ht="78" customHeight="1" x14ac:dyDescent="0.25">
      <c r="A7" s="48" t="s">
        <v>6</v>
      </c>
      <c r="B7" s="48" t="s">
        <v>7</v>
      </c>
      <c r="C7" s="94" t="s">
        <v>8</v>
      </c>
      <c r="D7" s="95"/>
      <c r="E7" s="95"/>
      <c r="F7" s="95"/>
      <c r="G7" s="95"/>
      <c r="H7" s="95"/>
      <c r="I7" s="96"/>
      <c r="J7" s="48" t="s">
        <v>9</v>
      </c>
    </row>
    <row r="8" spans="1:12" ht="31.9" customHeight="1" x14ac:dyDescent="0.25">
      <c r="A8" s="49" t="s">
        <v>12</v>
      </c>
      <c r="B8" s="50" t="s">
        <v>13</v>
      </c>
      <c r="C8" s="51">
        <v>5.64</v>
      </c>
      <c r="D8" s="52" t="s">
        <v>14</v>
      </c>
      <c r="E8" s="52" t="s">
        <v>15</v>
      </c>
      <c r="F8" s="52">
        <v>12</v>
      </c>
      <c r="G8" s="52" t="s">
        <v>15</v>
      </c>
      <c r="H8" s="53">
        <v>2704</v>
      </c>
      <c r="I8" s="54" t="s">
        <v>16</v>
      </c>
      <c r="J8" s="55">
        <f>C8*F8*H8</f>
        <v>183006.71999999997</v>
      </c>
    </row>
    <row r="9" spans="1:12" ht="32.450000000000003" customHeight="1" x14ac:dyDescent="0.25">
      <c r="A9" s="49" t="s">
        <v>18</v>
      </c>
      <c r="B9" s="49" t="s">
        <v>19</v>
      </c>
      <c r="C9" s="56">
        <v>33.119999999999997</v>
      </c>
      <c r="D9" s="52" t="s">
        <v>14</v>
      </c>
      <c r="E9" s="52" t="s">
        <v>15</v>
      </c>
      <c r="F9" s="52">
        <v>12</v>
      </c>
      <c r="G9" s="52" t="s">
        <v>15</v>
      </c>
      <c r="H9" s="53">
        <v>2704</v>
      </c>
      <c r="I9" s="54" t="s">
        <v>16</v>
      </c>
      <c r="J9" s="55">
        <f t="shared" ref="J9:J10" si="0">C9*F9*H9</f>
        <v>1074677.7599999998</v>
      </c>
    </row>
    <row r="10" spans="1:12" ht="32.450000000000003" customHeight="1" x14ac:dyDescent="0.25">
      <c r="A10" s="49" t="s">
        <v>21</v>
      </c>
      <c r="B10" s="49" t="s">
        <v>22</v>
      </c>
      <c r="C10" s="56">
        <v>5.75</v>
      </c>
      <c r="D10" s="52" t="s">
        <v>14</v>
      </c>
      <c r="E10" s="52" t="s">
        <v>15</v>
      </c>
      <c r="F10" s="52">
        <v>12</v>
      </c>
      <c r="G10" s="52" t="s">
        <v>15</v>
      </c>
      <c r="H10" s="53">
        <v>2704</v>
      </c>
      <c r="I10" s="54" t="s">
        <v>16</v>
      </c>
      <c r="J10" s="55">
        <f t="shared" si="0"/>
        <v>186576</v>
      </c>
    </row>
    <row r="11" spans="1:12" s="24" customFormat="1" ht="15.75" customHeight="1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2" s="24" customFormat="1" ht="38.2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24" customFormat="1" ht="15.75" customHeight="1" x14ac:dyDescent="0.25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12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s="24" customFormat="1" ht="15.75" customHeight="1" x14ac:dyDescent="0.25">
      <c r="A17" s="1"/>
      <c r="B17" s="72" t="s">
        <v>28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s="24" customFormat="1" ht="15.75" customHeight="1" x14ac:dyDescent="0.25">
      <c r="A18" s="1"/>
      <c r="B18" s="72" t="s">
        <v>29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2" s="24" customFormat="1" ht="15.75" customHeight="1" x14ac:dyDescent="0.25">
      <c r="A19" s="1"/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s="24" customFormat="1" ht="15.75" customHeight="1" x14ac:dyDescent="0.25">
      <c r="A20" s="1"/>
      <c r="B20" s="72" t="s">
        <v>88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2" s="24" customFormat="1" ht="15.75" customHeight="1" x14ac:dyDescent="0.25">
      <c r="A21" s="1"/>
      <c r="B21" s="72" t="s">
        <v>89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s="24" customFormat="1" ht="15.75" customHeight="1" x14ac:dyDescent="0.25">
      <c r="A22" s="1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s="24" customFormat="1" ht="15.75" customHeight="1" x14ac:dyDescent="0.25">
      <c r="A23" s="1"/>
      <c r="B23" s="72" t="s">
        <v>90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s="24" customFormat="1" ht="15.75" customHeight="1" x14ac:dyDescent="0.25">
      <c r="A24" s="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s="24" customFormat="1" ht="15.75" customHeight="1" x14ac:dyDescent="0.25">
      <c r="A25" s="70" t="s">
        <v>72</v>
      </c>
      <c r="B25" s="72" t="s">
        <v>91</v>
      </c>
      <c r="C25" s="72"/>
      <c r="D25" s="72"/>
      <c r="E25" s="72"/>
      <c r="F25" s="72"/>
      <c r="G25" s="72"/>
      <c r="H25" s="72"/>
      <c r="I25" s="72"/>
      <c r="J25" s="72"/>
      <c r="K25" s="66"/>
    </row>
    <row r="26" spans="1:12" s="24" customFormat="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s="24" customFormat="1" ht="47.25" customHeight="1" x14ac:dyDescent="0.25">
      <c r="A27" s="70" t="s">
        <v>40</v>
      </c>
      <c r="B27" s="72" t="s">
        <v>92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</sheetData>
  <mergeCells count="17">
    <mergeCell ref="B25:J25"/>
    <mergeCell ref="B27:L27"/>
    <mergeCell ref="B2:J2"/>
    <mergeCell ref="A4:J4"/>
    <mergeCell ref="A5:E5"/>
    <mergeCell ref="C7:I7"/>
    <mergeCell ref="B19:K19"/>
    <mergeCell ref="B20:K20"/>
    <mergeCell ref="B21:K21"/>
    <mergeCell ref="B22:K22"/>
    <mergeCell ref="B23:K23"/>
    <mergeCell ref="B12:L12"/>
    <mergeCell ref="B14:K14"/>
    <mergeCell ref="B15:K15"/>
    <mergeCell ref="B16:K16"/>
    <mergeCell ref="B17:K17"/>
    <mergeCell ref="B18:K18"/>
  </mergeCells>
  <pageMargins left="0.11811023622047245" right="0.11811023622047245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U68"/>
  <sheetViews>
    <sheetView view="pageBreakPreview" topLeftCell="A4" zoomScale="90" zoomScaleNormal="70" zoomScaleSheetLayoutView="90" workbookViewId="0">
      <selection activeCell="A25" sqref="A25:XFD26"/>
    </sheetView>
  </sheetViews>
  <sheetFormatPr defaultColWidth="8.85546875" defaultRowHeight="15" x14ac:dyDescent="0.25"/>
  <cols>
    <col min="1" max="1" width="6.5703125" style="1" customWidth="1"/>
    <col min="2" max="2" width="46.7109375" style="1" customWidth="1"/>
    <col min="3" max="3" width="10.85546875" style="1" customWidth="1"/>
    <col min="4" max="4" width="9.7109375" style="1" customWidth="1"/>
    <col min="5" max="5" width="8.42578125" style="1" customWidth="1"/>
    <col min="6" max="6" width="8.28515625" style="1" customWidth="1"/>
    <col min="7" max="7" width="4.7109375" style="1" customWidth="1"/>
    <col min="8" max="8" width="11.28515625" style="1" customWidth="1"/>
    <col min="9" max="9" width="6.28515625" style="1" customWidth="1"/>
    <col min="10" max="10" width="22.28515625" style="1" customWidth="1"/>
    <col min="11" max="11" width="13.140625" style="1" customWidth="1"/>
    <col min="12" max="12" width="4.28515625" style="1" hidden="1" customWidth="1"/>
    <col min="13" max="15" width="12.28515625" style="1" hidden="1" customWidth="1"/>
    <col min="16" max="16" width="18.5703125" style="1" hidden="1" customWidth="1"/>
    <col min="17" max="17" width="22.7109375" style="1" hidden="1" customWidth="1"/>
    <col min="18" max="18" width="20.140625" style="1" hidden="1" customWidth="1"/>
    <col min="19" max="19" width="11.85546875" style="1" hidden="1" customWidth="1"/>
    <col min="20" max="20" width="11.7109375" style="1" hidden="1" customWidth="1"/>
    <col min="21" max="16384" width="8.85546875" style="1"/>
  </cols>
  <sheetData>
    <row r="1" spans="1:21" x14ac:dyDescent="0.25">
      <c r="J1" s="2" t="s">
        <v>0</v>
      </c>
      <c r="N1" s="2"/>
    </row>
    <row r="2" spans="1:21" ht="43.9" customHeight="1" x14ac:dyDescent="0.3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4"/>
    </row>
    <row r="4" spans="1:21" ht="34.9" customHeight="1" x14ac:dyDescent="0.25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5"/>
      <c r="L4" s="5"/>
      <c r="M4" s="76" t="s">
        <v>3</v>
      </c>
      <c r="N4" s="76"/>
      <c r="O4" s="76"/>
      <c r="P4" s="76"/>
    </row>
    <row r="5" spans="1:21" x14ac:dyDescent="0.25">
      <c r="A5" s="77"/>
      <c r="B5" s="77"/>
      <c r="C5" s="77"/>
      <c r="D5" s="77"/>
      <c r="E5" s="77"/>
      <c r="F5" s="6"/>
      <c r="G5" s="6"/>
    </row>
    <row r="6" spans="1:21" ht="15.6" customHeight="1" x14ac:dyDescent="0.25">
      <c r="I6" s="7"/>
      <c r="J6" s="8" t="s">
        <v>4</v>
      </c>
      <c r="K6" s="7"/>
      <c r="L6" s="7"/>
      <c r="M6" s="7"/>
      <c r="N6" s="7"/>
      <c r="P6" s="8" t="s">
        <v>5</v>
      </c>
      <c r="Q6" s="7"/>
      <c r="R6" s="7"/>
      <c r="S6" s="7"/>
      <c r="T6" s="7" t="s">
        <v>5</v>
      </c>
    </row>
    <row r="7" spans="1:21" ht="78" customHeight="1" x14ac:dyDescent="0.25">
      <c r="A7" s="9" t="s">
        <v>6</v>
      </c>
      <c r="B7" s="9" t="s">
        <v>7</v>
      </c>
      <c r="C7" s="78" t="s">
        <v>8</v>
      </c>
      <c r="D7" s="79"/>
      <c r="E7" s="79"/>
      <c r="F7" s="79"/>
      <c r="G7" s="79"/>
      <c r="H7" s="79"/>
      <c r="I7" s="80"/>
      <c r="J7" s="9" t="s">
        <v>9</v>
      </c>
      <c r="K7" s="10"/>
      <c r="L7" s="81" t="s">
        <v>10</v>
      </c>
      <c r="M7" s="81"/>
      <c r="N7" s="81"/>
      <c r="O7" s="82"/>
      <c r="P7" s="9" t="s">
        <v>11</v>
      </c>
    </row>
    <row r="8" spans="1:21" ht="31.9" customHeight="1" x14ac:dyDescent="0.25">
      <c r="A8" s="11" t="s">
        <v>12</v>
      </c>
      <c r="B8" s="12" t="s">
        <v>13</v>
      </c>
      <c r="C8" s="13">
        <v>5.64</v>
      </c>
      <c r="D8" s="14" t="s">
        <v>14</v>
      </c>
      <c r="E8" s="14" t="s">
        <v>15</v>
      </c>
      <c r="F8" s="14">
        <v>12</v>
      </c>
      <c r="G8" s="14" t="s">
        <v>15</v>
      </c>
      <c r="H8" s="15">
        <f>P$9</f>
        <v>10702.7</v>
      </c>
      <c r="I8" s="16" t="s">
        <v>16</v>
      </c>
      <c r="J8" s="17">
        <f>C8*F8*H8</f>
        <v>724358.73599999992</v>
      </c>
      <c r="L8" s="11" t="s">
        <v>12</v>
      </c>
      <c r="M8" s="83" t="s">
        <v>17</v>
      </c>
      <c r="N8" s="83"/>
      <c r="O8" s="83"/>
      <c r="P8" s="18" t="e">
        <f>#REF!</f>
        <v>#REF!</v>
      </c>
      <c r="Q8" s="1">
        <f>J8/12</f>
        <v>60363.227999999996</v>
      </c>
    </row>
    <row r="9" spans="1:21" ht="32.450000000000003" customHeight="1" x14ac:dyDescent="0.25">
      <c r="A9" s="11" t="s">
        <v>18</v>
      </c>
      <c r="B9" s="11" t="s">
        <v>19</v>
      </c>
      <c r="C9" s="19">
        <v>49.48</v>
      </c>
      <c r="D9" s="14" t="s">
        <v>14</v>
      </c>
      <c r="E9" s="14" t="s">
        <v>15</v>
      </c>
      <c r="F9" s="14">
        <v>12</v>
      </c>
      <c r="G9" s="14" t="s">
        <v>15</v>
      </c>
      <c r="H9" s="15">
        <f t="shared" ref="H9:H10" si="0">P$9</f>
        <v>10702.7</v>
      </c>
      <c r="I9" s="16" t="s">
        <v>16</v>
      </c>
      <c r="J9" s="17">
        <f t="shared" ref="J9:J10" si="1">C9*F9*H9</f>
        <v>6354835.1520000007</v>
      </c>
      <c r="L9" s="11" t="s">
        <v>18</v>
      </c>
      <c r="M9" s="83" t="s">
        <v>20</v>
      </c>
      <c r="N9" s="83"/>
      <c r="O9" s="83"/>
      <c r="P9" s="20">
        <f>'[1]ЖЭУ 20 новые'!D17</f>
        <v>10702.7</v>
      </c>
      <c r="Q9" s="1">
        <f>J9/12</f>
        <v>529569.59600000002</v>
      </c>
    </row>
    <row r="10" spans="1:21" ht="32.450000000000003" customHeight="1" x14ac:dyDescent="0.25">
      <c r="A10" s="11" t="s">
        <v>21</v>
      </c>
      <c r="B10" s="63" t="s">
        <v>22</v>
      </c>
      <c r="C10" s="19">
        <v>4.28</v>
      </c>
      <c r="D10" s="14" t="s">
        <v>14</v>
      </c>
      <c r="E10" s="14" t="s">
        <v>15</v>
      </c>
      <c r="F10" s="14">
        <v>12</v>
      </c>
      <c r="G10" s="14" t="s">
        <v>15</v>
      </c>
      <c r="H10" s="15">
        <f t="shared" si="0"/>
        <v>10702.7</v>
      </c>
      <c r="I10" s="16" t="s">
        <v>16</v>
      </c>
      <c r="J10" s="17">
        <f t="shared" si="1"/>
        <v>549690.67200000002</v>
      </c>
      <c r="L10" s="11" t="s">
        <v>21</v>
      </c>
      <c r="M10" s="83" t="s">
        <v>23</v>
      </c>
      <c r="N10" s="83"/>
      <c r="O10" s="83"/>
      <c r="P10" s="11">
        <v>12</v>
      </c>
      <c r="Q10" s="1">
        <f t="shared" ref="Q10" si="2">J10/12</f>
        <v>45807.556000000004</v>
      </c>
    </row>
    <row r="12" spans="1:21" s="24" customFormat="1" ht="33.7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21" s="24" customFormat="1" ht="15.75" customHeight="1" x14ac:dyDescent="0.25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21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21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21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1" s="24" customFormat="1" ht="15.75" customHeight="1" x14ac:dyDescent="0.25">
      <c r="A17" s="1"/>
      <c r="B17" s="72" t="s">
        <v>31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1" s="24" customFormat="1" ht="15.75" customHeight="1" x14ac:dyDescent="0.25">
      <c r="A18" s="1"/>
      <c r="B18" s="72" t="s">
        <v>28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1" s="24" customFormat="1" ht="15.75" customHeight="1" x14ac:dyDescent="0.25">
      <c r="A19" s="1"/>
      <c r="B19" s="72" t="s">
        <v>29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1" s="24" customFormat="1" ht="15.75" customHeight="1" x14ac:dyDescent="0.25">
      <c r="A20" s="1"/>
      <c r="B20" s="72" t="s">
        <v>30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1" s="24" customFormat="1" ht="15.75" customHeight="1" x14ac:dyDescent="0.25">
      <c r="A21" s="1"/>
      <c r="B21" s="72" t="s">
        <v>87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1" s="24" customFormat="1" ht="15.75" customHeight="1" x14ac:dyDescent="0.25">
      <c r="A22" s="1"/>
      <c r="B22" s="72" t="s">
        <v>32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1" s="24" customFormat="1" ht="15.75" customHeight="1" x14ac:dyDescent="0.25">
      <c r="A23" s="1"/>
      <c r="B23" s="72" t="s">
        <v>88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1" s="24" customFormat="1" ht="15.75" customHeight="1" x14ac:dyDescent="0.25">
      <c r="A24" s="1"/>
      <c r="B24" s="72" t="s">
        <v>89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1" s="24" customFormat="1" ht="15.75" customHeight="1" x14ac:dyDescent="0.25">
      <c r="A25" s="1"/>
      <c r="B25" s="72" t="s">
        <v>33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1" s="24" customFormat="1" ht="15.75" customHeight="1" x14ac:dyDescent="0.25">
      <c r="A26" s="1"/>
      <c r="B26" s="72" t="s">
        <v>90</v>
      </c>
      <c r="C26" s="72"/>
      <c r="D26" s="72"/>
      <c r="E26" s="72"/>
      <c r="F26" s="72"/>
      <c r="G26" s="72"/>
      <c r="H26" s="72"/>
      <c r="I26" s="72"/>
      <c r="J26" s="72"/>
      <c r="K26" s="72"/>
    </row>
    <row r="27" spans="1:11" s="24" customFormat="1" ht="15.75" customHeight="1" x14ac:dyDescent="0.25">
      <c r="A27" s="1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s="24" customFormat="1" ht="15.75" customHeight="1" x14ac:dyDescent="0.25">
      <c r="A28" s="70" t="s">
        <v>72</v>
      </c>
      <c r="B28" s="72" t="s">
        <v>91</v>
      </c>
      <c r="C28" s="72"/>
      <c r="D28" s="72"/>
      <c r="E28" s="72"/>
      <c r="F28" s="72"/>
      <c r="G28" s="72"/>
      <c r="H28" s="72"/>
      <c r="I28" s="72"/>
      <c r="J28" s="72"/>
      <c r="K28" s="66"/>
    </row>
    <row r="29" spans="1:11" s="24" customFormat="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4" customFormat="1" ht="47.25" customHeight="1" x14ac:dyDescent="0.25">
      <c r="A30" s="70" t="s">
        <v>40</v>
      </c>
      <c r="B30" s="73" t="s">
        <v>92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42" customFormat="1" x14ac:dyDescent="0.25"/>
    <row r="32" spans="1:11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</sheetData>
  <mergeCells count="25">
    <mergeCell ref="B14:K14"/>
    <mergeCell ref="B12:K12"/>
    <mergeCell ref="B20:K20"/>
    <mergeCell ref="M8:O8"/>
    <mergeCell ref="M9:O9"/>
    <mergeCell ref="M10:O10"/>
    <mergeCell ref="B15:K15"/>
    <mergeCell ref="B16:K16"/>
    <mergeCell ref="B17:K17"/>
    <mergeCell ref="B18:K18"/>
    <mergeCell ref="B19:K19"/>
    <mergeCell ref="A2:P2"/>
    <mergeCell ref="A4:J4"/>
    <mergeCell ref="M4:P4"/>
    <mergeCell ref="A5:E5"/>
    <mergeCell ref="C7:I7"/>
    <mergeCell ref="L7:O7"/>
    <mergeCell ref="B25:K25"/>
    <mergeCell ref="B26:K26"/>
    <mergeCell ref="B28:J28"/>
    <mergeCell ref="B30:K30"/>
    <mergeCell ref="B21:K21"/>
    <mergeCell ref="B22:K22"/>
    <mergeCell ref="B23:K23"/>
    <mergeCell ref="B24:K24"/>
  </mergeCells>
  <pageMargins left="0.11811023622047245" right="0.11811023622047245" top="0.74803149606299213" bottom="0.7480314960629921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U68"/>
  <sheetViews>
    <sheetView view="pageBreakPreview" topLeftCell="A4" zoomScale="90" zoomScaleNormal="70" zoomScaleSheetLayoutView="90" workbookViewId="0">
      <selection activeCell="A25" sqref="A25:XFD26"/>
    </sheetView>
  </sheetViews>
  <sheetFormatPr defaultColWidth="8.85546875" defaultRowHeight="15" x14ac:dyDescent="0.25"/>
  <cols>
    <col min="1" max="1" width="6.5703125" style="1" customWidth="1"/>
    <col min="2" max="2" width="46.7109375" style="1" customWidth="1"/>
    <col min="3" max="3" width="10.85546875" style="1" customWidth="1"/>
    <col min="4" max="4" width="9.7109375" style="1" customWidth="1"/>
    <col min="5" max="5" width="8.42578125" style="1" customWidth="1"/>
    <col min="6" max="6" width="8.28515625" style="1" customWidth="1"/>
    <col min="7" max="7" width="4.7109375" style="1" customWidth="1"/>
    <col min="8" max="8" width="11.28515625" style="1" customWidth="1"/>
    <col min="9" max="9" width="6.28515625" style="1" customWidth="1"/>
    <col min="10" max="10" width="22.28515625" style="1" customWidth="1"/>
    <col min="11" max="11" width="13.140625" style="1" customWidth="1"/>
    <col min="12" max="12" width="4.28515625" style="1" hidden="1" customWidth="1"/>
    <col min="13" max="15" width="12.28515625" style="1" hidden="1" customWidth="1"/>
    <col min="16" max="16" width="18.5703125" style="1" hidden="1" customWidth="1"/>
    <col min="17" max="17" width="22.7109375" style="1" hidden="1" customWidth="1"/>
    <col min="18" max="18" width="20.140625" style="1" hidden="1" customWidth="1"/>
    <col min="19" max="19" width="11.85546875" style="1" hidden="1" customWidth="1"/>
    <col min="20" max="20" width="11.7109375" style="1" hidden="1" customWidth="1"/>
    <col min="21" max="16384" width="8.85546875" style="1"/>
  </cols>
  <sheetData>
    <row r="1" spans="1:21" x14ac:dyDescent="0.25">
      <c r="J1" s="2" t="s">
        <v>0</v>
      </c>
      <c r="N1" s="2"/>
    </row>
    <row r="2" spans="1:21" ht="43.9" customHeight="1" x14ac:dyDescent="0.3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4"/>
    </row>
    <row r="4" spans="1:21" ht="34.9" customHeight="1" x14ac:dyDescent="0.25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5"/>
      <c r="L4" s="5"/>
      <c r="M4" s="76" t="s">
        <v>3</v>
      </c>
      <c r="N4" s="76"/>
      <c r="O4" s="76"/>
      <c r="P4" s="76"/>
    </row>
    <row r="5" spans="1:21" x14ac:dyDescent="0.25">
      <c r="A5" s="77"/>
      <c r="B5" s="77"/>
      <c r="C5" s="77"/>
      <c r="D5" s="77"/>
      <c r="E5" s="77"/>
      <c r="F5" s="6"/>
      <c r="G5" s="6"/>
    </row>
    <row r="6" spans="1:21" ht="15.6" customHeight="1" x14ac:dyDescent="0.25">
      <c r="I6" s="7"/>
      <c r="J6" s="8" t="s">
        <v>4</v>
      </c>
      <c r="K6" s="7"/>
      <c r="L6" s="7"/>
      <c r="M6" s="7"/>
      <c r="N6" s="7"/>
      <c r="P6" s="8" t="s">
        <v>5</v>
      </c>
      <c r="Q6" s="7"/>
      <c r="R6" s="7"/>
      <c r="S6" s="7"/>
      <c r="T6" s="7" t="s">
        <v>5</v>
      </c>
    </row>
    <row r="7" spans="1:21" ht="78" customHeight="1" x14ac:dyDescent="0.25">
      <c r="A7" s="9" t="s">
        <v>6</v>
      </c>
      <c r="B7" s="9" t="s">
        <v>7</v>
      </c>
      <c r="C7" s="78" t="s">
        <v>8</v>
      </c>
      <c r="D7" s="79"/>
      <c r="E7" s="79"/>
      <c r="F7" s="79"/>
      <c r="G7" s="79"/>
      <c r="H7" s="79"/>
      <c r="I7" s="80"/>
      <c r="J7" s="9" t="s">
        <v>9</v>
      </c>
      <c r="K7" s="10"/>
      <c r="L7" s="81" t="s">
        <v>10</v>
      </c>
      <c r="M7" s="81"/>
      <c r="N7" s="81"/>
      <c r="O7" s="82"/>
      <c r="P7" s="9" t="s">
        <v>11</v>
      </c>
    </row>
    <row r="8" spans="1:21" ht="31.9" customHeight="1" x14ac:dyDescent="0.25">
      <c r="A8" s="11" t="s">
        <v>12</v>
      </c>
      <c r="B8" s="12" t="s">
        <v>13</v>
      </c>
      <c r="C8" s="13">
        <v>5.64</v>
      </c>
      <c r="D8" s="14" t="s">
        <v>14</v>
      </c>
      <c r="E8" s="14" t="s">
        <v>15</v>
      </c>
      <c r="F8" s="14">
        <v>12</v>
      </c>
      <c r="G8" s="14" t="s">
        <v>15</v>
      </c>
      <c r="H8" s="15">
        <v>10528.6</v>
      </c>
      <c r="I8" s="16" t="s">
        <v>16</v>
      </c>
      <c r="J8" s="17">
        <f>C8*F8*H8</f>
        <v>712575.64799999993</v>
      </c>
      <c r="L8" s="11" t="s">
        <v>12</v>
      </c>
      <c r="M8" s="83" t="s">
        <v>17</v>
      </c>
      <c r="N8" s="83"/>
      <c r="O8" s="83"/>
      <c r="P8" s="18" t="e">
        <f>#REF!</f>
        <v>#REF!</v>
      </c>
      <c r="Q8" s="1">
        <f>J8/12</f>
        <v>59381.303999999996</v>
      </c>
    </row>
    <row r="9" spans="1:21" ht="32.450000000000003" customHeight="1" x14ac:dyDescent="0.25">
      <c r="A9" s="11" t="s">
        <v>18</v>
      </c>
      <c r="B9" s="11" t="s">
        <v>19</v>
      </c>
      <c r="C9" s="19">
        <v>48.07</v>
      </c>
      <c r="D9" s="14" t="s">
        <v>14</v>
      </c>
      <c r="E9" s="14" t="s">
        <v>15</v>
      </c>
      <c r="F9" s="14">
        <v>12</v>
      </c>
      <c r="G9" s="14" t="s">
        <v>15</v>
      </c>
      <c r="H9" s="15">
        <v>10528.6</v>
      </c>
      <c r="I9" s="16" t="s">
        <v>16</v>
      </c>
      <c r="J9" s="17">
        <f t="shared" ref="J9:J10" si="0">C9*F9*H9</f>
        <v>6073317.6240000008</v>
      </c>
      <c r="L9" s="11" t="s">
        <v>18</v>
      </c>
      <c r="M9" s="83" t="s">
        <v>20</v>
      </c>
      <c r="N9" s="83"/>
      <c r="O9" s="83"/>
      <c r="P9" s="20">
        <f>'[1]ЖЭУ 20 новые'!D16</f>
        <v>10528.6</v>
      </c>
      <c r="Q9" s="1">
        <f>J9/12</f>
        <v>506109.80200000008</v>
      </c>
    </row>
    <row r="10" spans="1:21" ht="32.450000000000003" customHeight="1" x14ac:dyDescent="0.25">
      <c r="A10" s="11" t="s">
        <v>21</v>
      </c>
      <c r="B10" s="63" t="s">
        <v>22</v>
      </c>
      <c r="C10" s="19">
        <v>5.54</v>
      </c>
      <c r="D10" s="14" t="s">
        <v>14</v>
      </c>
      <c r="E10" s="14" t="s">
        <v>15</v>
      </c>
      <c r="F10" s="14">
        <v>12</v>
      </c>
      <c r="G10" s="14" t="s">
        <v>15</v>
      </c>
      <c r="H10" s="15">
        <v>10528.6</v>
      </c>
      <c r="I10" s="16" t="s">
        <v>16</v>
      </c>
      <c r="J10" s="17">
        <f t="shared" si="0"/>
        <v>699941.3280000001</v>
      </c>
      <c r="L10" s="11" t="s">
        <v>21</v>
      </c>
      <c r="M10" s="83" t="s">
        <v>23</v>
      </c>
      <c r="N10" s="83"/>
      <c r="O10" s="83"/>
      <c r="P10" s="11">
        <v>12</v>
      </c>
      <c r="Q10" s="1">
        <f t="shared" ref="Q10" si="1">J10/12</f>
        <v>58328.44400000001</v>
      </c>
    </row>
    <row r="12" spans="1:21" s="24" customFormat="1" ht="33.7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21" s="24" customFormat="1" ht="15.75" customHeight="1" x14ac:dyDescent="0.25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21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21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21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1" s="24" customFormat="1" ht="15.75" customHeight="1" x14ac:dyDescent="0.25">
      <c r="A17" s="1"/>
      <c r="B17" s="72" t="s">
        <v>31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1" s="24" customFormat="1" ht="15.75" customHeight="1" x14ac:dyDescent="0.25">
      <c r="A18" s="1"/>
      <c r="B18" s="72" t="s">
        <v>28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1" s="24" customFormat="1" ht="15.75" customHeight="1" x14ac:dyDescent="0.25">
      <c r="A19" s="1"/>
      <c r="B19" s="72" t="s">
        <v>29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1" s="24" customFormat="1" ht="15.75" customHeight="1" x14ac:dyDescent="0.25">
      <c r="A20" s="1"/>
      <c r="B20" s="72" t="s">
        <v>30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1" s="24" customFormat="1" ht="15.75" customHeight="1" x14ac:dyDescent="0.25">
      <c r="A21" s="1"/>
      <c r="B21" s="72" t="s">
        <v>87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1" s="24" customFormat="1" ht="15.75" customHeight="1" x14ac:dyDescent="0.25">
      <c r="A22" s="1"/>
      <c r="B22" s="72" t="s">
        <v>32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1" s="24" customFormat="1" ht="15.75" customHeight="1" x14ac:dyDescent="0.25">
      <c r="A23" s="1"/>
      <c r="B23" s="72" t="s">
        <v>88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1" s="24" customFormat="1" ht="15.75" customHeight="1" x14ac:dyDescent="0.25">
      <c r="A24" s="1"/>
      <c r="B24" s="72" t="s">
        <v>89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1" s="24" customFormat="1" ht="15.75" customHeight="1" x14ac:dyDescent="0.25">
      <c r="A25" s="1"/>
      <c r="B25" s="72" t="s">
        <v>33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1" s="24" customFormat="1" ht="15.75" customHeight="1" x14ac:dyDescent="0.25">
      <c r="A26" s="1"/>
      <c r="B26" s="72" t="s">
        <v>90</v>
      </c>
      <c r="C26" s="72"/>
      <c r="D26" s="72"/>
      <c r="E26" s="72"/>
      <c r="F26" s="72"/>
      <c r="G26" s="72"/>
      <c r="H26" s="72"/>
      <c r="I26" s="72"/>
      <c r="J26" s="72"/>
      <c r="K26" s="72"/>
    </row>
    <row r="27" spans="1:11" s="24" customFormat="1" ht="15.75" customHeight="1" x14ac:dyDescent="0.25">
      <c r="A27" s="1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s="24" customFormat="1" ht="15.75" customHeight="1" x14ac:dyDescent="0.25">
      <c r="A28" s="70" t="s">
        <v>72</v>
      </c>
      <c r="B28" s="72" t="s">
        <v>91</v>
      </c>
      <c r="C28" s="72"/>
      <c r="D28" s="72"/>
      <c r="E28" s="72"/>
      <c r="F28" s="72"/>
      <c r="G28" s="72"/>
      <c r="H28" s="72"/>
      <c r="I28" s="72"/>
      <c r="J28" s="72"/>
      <c r="K28" s="66"/>
    </row>
    <row r="29" spans="1:11" s="24" customFormat="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4" customFormat="1" ht="47.25" customHeight="1" x14ac:dyDescent="0.25">
      <c r="A30" s="70" t="s">
        <v>40</v>
      </c>
      <c r="B30" s="73" t="s">
        <v>92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42" customFormat="1" x14ac:dyDescent="0.25"/>
    <row r="32" spans="1:11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</sheetData>
  <mergeCells count="25">
    <mergeCell ref="B14:K14"/>
    <mergeCell ref="B12:K12"/>
    <mergeCell ref="B20:K20"/>
    <mergeCell ref="M8:O8"/>
    <mergeCell ref="M9:O9"/>
    <mergeCell ref="M10:O10"/>
    <mergeCell ref="B15:K15"/>
    <mergeCell ref="B16:K16"/>
    <mergeCell ref="B17:K17"/>
    <mergeCell ref="B18:K18"/>
    <mergeCell ref="B19:K19"/>
    <mergeCell ref="A2:P2"/>
    <mergeCell ref="A4:J4"/>
    <mergeCell ref="M4:P4"/>
    <mergeCell ref="A5:E5"/>
    <mergeCell ref="C7:I7"/>
    <mergeCell ref="L7:O7"/>
    <mergeCell ref="B25:K25"/>
    <mergeCell ref="B26:K26"/>
    <mergeCell ref="B28:J28"/>
    <mergeCell ref="B30:K30"/>
    <mergeCell ref="B21:K21"/>
    <mergeCell ref="B22:K22"/>
    <mergeCell ref="B23:K23"/>
    <mergeCell ref="B24:K24"/>
  </mergeCells>
  <pageMargins left="0.11811023622047245" right="0.11811023622047245" top="0.74803149606299213" bottom="0.74803149606299213" header="0.31496062992125984" footer="0.31496062992125984"/>
  <pageSetup paperSize="9" scale="68" orientation="portrait" r:id="rId1"/>
  <colBreaks count="2" manualBreakCount="2">
    <brk id="11" max="29" man="1"/>
    <brk id="16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U68"/>
  <sheetViews>
    <sheetView view="pageBreakPreview" topLeftCell="A10" zoomScale="110" zoomScaleNormal="70" zoomScaleSheetLayoutView="110" workbookViewId="0">
      <selection activeCell="A19" sqref="A19:XFD19"/>
    </sheetView>
  </sheetViews>
  <sheetFormatPr defaultColWidth="8.85546875" defaultRowHeight="15" x14ac:dyDescent="0.25"/>
  <cols>
    <col min="1" max="1" width="7.28515625" style="1" customWidth="1"/>
    <col min="2" max="2" width="46.7109375" style="1" customWidth="1"/>
    <col min="3" max="3" width="10.85546875" style="1" customWidth="1"/>
    <col min="4" max="4" width="9.7109375" style="1" customWidth="1"/>
    <col min="5" max="5" width="8.42578125" style="1" customWidth="1"/>
    <col min="6" max="6" width="8.28515625" style="1" customWidth="1"/>
    <col min="7" max="7" width="4.7109375" style="1" customWidth="1"/>
    <col min="8" max="8" width="11.28515625" style="1" customWidth="1"/>
    <col min="9" max="9" width="6.28515625" style="1" customWidth="1"/>
    <col min="10" max="10" width="22.28515625" style="1" customWidth="1"/>
    <col min="11" max="11" width="13.140625" style="1" customWidth="1"/>
    <col min="12" max="12" width="4.28515625" style="1" hidden="1" customWidth="1"/>
    <col min="13" max="15" width="12.28515625" style="1" hidden="1" customWidth="1"/>
    <col min="16" max="16" width="18.5703125" style="1" hidden="1" customWidth="1"/>
    <col min="17" max="17" width="22.7109375" style="1" hidden="1" customWidth="1"/>
    <col min="18" max="18" width="20.140625" style="1" hidden="1" customWidth="1"/>
    <col min="19" max="19" width="11.85546875" style="1" hidden="1" customWidth="1"/>
    <col min="20" max="20" width="11.7109375" style="1" hidden="1" customWidth="1"/>
    <col min="21" max="16384" width="8.85546875" style="1"/>
  </cols>
  <sheetData>
    <row r="1" spans="1:21" x14ac:dyDescent="0.25">
      <c r="J1" s="2" t="s">
        <v>0</v>
      </c>
      <c r="N1" s="2"/>
    </row>
    <row r="2" spans="1:21" ht="43.9" customHeight="1" x14ac:dyDescent="0.3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"/>
      <c r="R2" s="3"/>
      <c r="S2" s="3"/>
      <c r="T2" s="3"/>
      <c r="U2" s="4"/>
    </row>
    <row r="4" spans="1:21" ht="34.9" customHeight="1" x14ac:dyDescent="0.25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5"/>
      <c r="L4" s="5"/>
      <c r="M4" s="76" t="s">
        <v>3</v>
      </c>
      <c r="N4" s="76"/>
      <c r="O4" s="76"/>
      <c r="P4" s="76"/>
    </row>
    <row r="5" spans="1:21" x14ac:dyDescent="0.25">
      <c r="A5" s="77"/>
      <c r="B5" s="77"/>
      <c r="C5" s="77"/>
      <c r="D5" s="77"/>
      <c r="E5" s="77"/>
      <c r="F5" s="6"/>
      <c r="G5" s="6"/>
    </row>
    <row r="6" spans="1:21" ht="15.6" customHeight="1" x14ac:dyDescent="0.25">
      <c r="I6" s="7"/>
      <c r="J6" s="8" t="s">
        <v>4</v>
      </c>
      <c r="K6" s="7"/>
      <c r="L6" s="7"/>
      <c r="M6" s="7"/>
      <c r="N6" s="7"/>
      <c r="P6" s="8" t="s">
        <v>5</v>
      </c>
      <c r="Q6" s="7"/>
      <c r="R6" s="7"/>
      <c r="S6" s="7"/>
      <c r="T6" s="7" t="s">
        <v>5</v>
      </c>
    </row>
    <row r="7" spans="1:21" ht="78" customHeight="1" x14ac:dyDescent="0.25">
      <c r="A7" s="9" t="s">
        <v>6</v>
      </c>
      <c r="B7" s="9" t="s">
        <v>7</v>
      </c>
      <c r="C7" s="78" t="s">
        <v>8</v>
      </c>
      <c r="D7" s="79"/>
      <c r="E7" s="79"/>
      <c r="F7" s="79"/>
      <c r="G7" s="79"/>
      <c r="H7" s="79"/>
      <c r="I7" s="80"/>
      <c r="J7" s="9" t="s">
        <v>9</v>
      </c>
      <c r="K7" s="10"/>
      <c r="L7" s="81" t="s">
        <v>10</v>
      </c>
      <c r="M7" s="81"/>
      <c r="N7" s="81"/>
      <c r="O7" s="82"/>
      <c r="P7" s="9" t="s">
        <v>11</v>
      </c>
    </row>
    <row r="8" spans="1:21" ht="31.9" customHeight="1" x14ac:dyDescent="0.25">
      <c r="A8" s="11" t="s">
        <v>12</v>
      </c>
      <c r="B8" s="12" t="s">
        <v>13</v>
      </c>
      <c r="C8" s="13">
        <v>5.64</v>
      </c>
      <c r="D8" s="14" t="s">
        <v>14</v>
      </c>
      <c r="E8" s="14" t="s">
        <v>15</v>
      </c>
      <c r="F8" s="14">
        <v>12</v>
      </c>
      <c r="G8" s="14" t="s">
        <v>15</v>
      </c>
      <c r="H8" s="15">
        <v>10531.47</v>
      </c>
      <c r="I8" s="16" t="s">
        <v>16</v>
      </c>
      <c r="J8" s="17">
        <f>C8*F8*H8</f>
        <v>712769.88959999988</v>
      </c>
      <c r="L8" s="11" t="s">
        <v>12</v>
      </c>
      <c r="M8" s="83" t="s">
        <v>17</v>
      </c>
      <c r="N8" s="83"/>
      <c r="O8" s="83"/>
      <c r="P8" s="18" t="e">
        <f>#REF!</f>
        <v>#REF!</v>
      </c>
      <c r="Q8" s="1">
        <f>J8/12</f>
        <v>59397.490799999992</v>
      </c>
    </row>
    <row r="9" spans="1:21" ht="32.450000000000003" customHeight="1" x14ac:dyDescent="0.25">
      <c r="A9" s="11" t="s">
        <v>18</v>
      </c>
      <c r="B9" s="63" t="s">
        <v>19</v>
      </c>
      <c r="C9" s="19">
        <v>49.16</v>
      </c>
      <c r="D9" s="14" t="s">
        <v>14</v>
      </c>
      <c r="E9" s="14" t="s">
        <v>15</v>
      </c>
      <c r="F9" s="14">
        <v>12</v>
      </c>
      <c r="G9" s="14" t="s">
        <v>15</v>
      </c>
      <c r="H9" s="15">
        <v>10531.47</v>
      </c>
      <c r="I9" s="16" t="s">
        <v>16</v>
      </c>
      <c r="J9" s="17">
        <f>C9*F9*H9</f>
        <v>6212724.782399999</v>
      </c>
      <c r="L9" s="11" t="s">
        <v>18</v>
      </c>
      <c r="M9" s="83" t="s">
        <v>20</v>
      </c>
      <c r="N9" s="83"/>
      <c r="O9" s="83"/>
      <c r="P9" s="20">
        <f>'[1]ЖЭУ 20 новые'!D14</f>
        <v>10531.47</v>
      </c>
      <c r="Q9" s="1">
        <f>J9/12</f>
        <v>517727.0651999999</v>
      </c>
    </row>
    <row r="10" spans="1:21" ht="32.450000000000003" customHeight="1" x14ac:dyDescent="0.25">
      <c r="A10" s="11" t="s">
        <v>21</v>
      </c>
      <c r="B10" s="63" t="s">
        <v>22</v>
      </c>
      <c r="C10" s="19">
        <v>4.57</v>
      </c>
      <c r="D10" s="14" t="s">
        <v>14</v>
      </c>
      <c r="E10" s="14" t="s">
        <v>15</v>
      </c>
      <c r="F10" s="14">
        <v>12</v>
      </c>
      <c r="G10" s="14" t="s">
        <v>15</v>
      </c>
      <c r="H10" s="15">
        <v>10531.47</v>
      </c>
      <c r="I10" s="16" t="s">
        <v>16</v>
      </c>
      <c r="J10" s="17">
        <f t="shared" ref="J10" si="0">C10*F10*H10</f>
        <v>577545.81480000005</v>
      </c>
      <c r="L10" s="11" t="s">
        <v>21</v>
      </c>
      <c r="M10" s="83" t="s">
        <v>23</v>
      </c>
      <c r="N10" s="83"/>
      <c r="O10" s="83"/>
      <c r="P10" s="11">
        <v>12</v>
      </c>
      <c r="Q10" s="1">
        <f t="shared" ref="Q10" si="1">J10/12</f>
        <v>48128.817900000002</v>
      </c>
    </row>
    <row r="12" spans="1:21" s="24" customFormat="1" ht="33.75" customHeight="1" x14ac:dyDescent="0.25">
      <c r="A12" s="67" t="s">
        <v>93</v>
      </c>
      <c r="B12" s="72" t="s">
        <v>85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21" s="24" customFormat="1" ht="15.75" customHeight="1" x14ac:dyDescent="0.25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21" s="24" customFormat="1" ht="15.75" customHeight="1" x14ac:dyDescent="0.25">
      <c r="A14" s="69" t="s">
        <v>94</v>
      </c>
      <c r="B14" s="72" t="s">
        <v>86</v>
      </c>
      <c r="C14" s="72"/>
      <c r="D14" s="72"/>
      <c r="E14" s="72"/>
      <c r="F14" s="72"/>
      <c r="G14" s="72"/>
      <c r="H14" s="72"/>
      <c r="I14" s="72"/>
      <c r="J14" s="72"/>
      <c r="K14" s="72"/>
    </row>
    <row r="15" spans="1:21" s="24" customFormat="1" ht="15.75" customHeight="1" x14ac:dyDescent="0.25">
      <c r="A15" s="1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21" s="24" customFormat="1" ht="15.75" customHeight="1" x14ac:dyDescent="0.25">
      <c r="A16" s="1"/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1" s="24" customFormat="1" ht="15.75" customHeight="1" x14ac:dyDescent="0.25">
      <c r="A17" s="1"/>
      <c r="B17" s="72" t="s">
        <v>31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1" s="24" customFormat="1" ht="15.75" customHeight="1" x14ac:dyDescent="0.25">
      <c r="A18" s="1"/>
      <c r="B18" s="72" t="s">
        <v>28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1" s="24" customFormat="1" ht="15.75" customHeight="1" x14ac:dyDescent="0.25">
      <c r="A19" s="1"/>
      <c r="B19" s="72" t="s">
        <v>29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1" s="24" customFormat="1" ht="15.75" customHeight="1" x14ac:dyDescent="0.25">
      <c r="A20" s="1"/>
      <c r="B20" s="72" t="s">
        <v>30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1" s="24" customFormat="1" ht="15.75" customHeight="1" x14ac:dyDescent="0.25">
      <c r="A21" s="1"/>
      <c r="B21" s="72" t="s">
        <v>87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1" s="24" customFormat="1" ht="15.75" customHeight="1" x14ac:dyDescent="0.25">
      <c r="A22" s="1"/>
      <c r="B22" s="72" t="s">
        <v>32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1" s="24" customFormat="1" ht="15.75" customHeight="1" x14ac:dyDescent="0.25">
      <c r="A23" s="1"/>
      <c r="B23" s="72" t="s">
        <v>88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1" s="24" customFormat="1" ht="15.75" customHeight="1" x14ac:dyDescent="0.25">
      <c r="A24" s="1"/>
      <c r="B24" s="72" t="s">
        <v>89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1" s="24" customFormat="1" ht="15.75" customHeight="1" x14ac:dyDescent="0.25">
      <c r="A25" s="1"/>
      <c r="B25" s="72" t="s">
        <v>33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1" s="24" customFormat="1" ht="15.75" customHeight="1" x14ac:dyDescent="0.25">
      <c r="A26" s="1"/>
      <c r="B26" s="72" t="s">
        <v>90</v>
      </c>
      <c r="C26" s="72"/>
      <c r="D26" s="72"/>
      <c r="E26" s="72"/>
      <c r="F26" s="72"/>
      <c r="G26" s="72"/>
      <c r="H26" s="72"/>
      <c r="I26" s="72"/>
      <c r="J26" s="72"/>
      <c r="K26" s="72"/>
    </row>
    <row r="27" spans="1:11" s="24" customFormat="1" ht="15.75" customHeight="1" x14ac:dyDescent="0.25">
      <c r="A27" s="1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s="24" customFormat="1" ht="15.75" customHeight="1" x14ac:dyDescent="0.25">
      <c r="A28" s="70" t="s">
        <v>72</v>
      </c>
      <c r="B28" s="72" t="s">
        <v>91</v>
      </c>
      <c r="C28" s="72"/>
      <c r="D28" s="72"/>
      <c r="E28" s="72"/>
      <c r="F28" s="72"/>
      <c r="G28" s="72"/>
      <c r="H28" s="72"/>
      <c r="I28" s="72"/>
      <c r="J28" s="72"/>
      <c r="K28" s="66"/>
    </row>
    <row r="29" spans="1:11" s="24" customFormat="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4" customFormat="1" ht="47.25" customHeight="1" x14ac:dyDescent="0.25">
      <c r="A30" s="70" t="s">
        <v>40</v>
      </c>
      <c r="B30" s="73" t="s">
        <v>92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42" customFormat="1" x14ac:dyDescent="0.25"/>
    <row r="32" spans="1:11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</sheetData>
  <mergeCells count="25">
    <mergeCell ref="B14:K14"/>
    <mergeCell ref="B12:K12"/>
    <mergeCell ref="B20:K20"/>
    <mergeCell ref="M8:O8"/>
    <mergeCell ref="M9:O9"/>
    <mergeCell ref="M10:O10"/>
    <mergeCell ref="B15:K15"/>
    <mergeCell ref="B16:K16"/>
    <mergeCell ref="B17:K17"/>
    <mergeCell ref="B18:K18"/>
    <mergeCell ref="B19:K19"/>
    <mergeCell ref="A2:P2"/>
    <mergeCell ref="A4:J4"/>
    <mergeCell ref="M4:P4"/>
    <mergeCell ref="A5:E5"/>
    <mergeCell ref="C7:I7"/>
    <mergeCell ref="L7:O7"/>
    <mergeCell ref="B25:K25"/>
    <mergeCell ref="B26:K26"/>
    <mergeCell ref="B28:J28"/>
    <mergeCell ref="B30:K30"/>
    <mergeCell ref="B21:K21"/>
    <mergeCell ref="B22:K22"/>
    <mergeCell ref="B23:K23"/>
    <mergeCell ref="B24:K24"/>
  </mergeCells>
  <pageMargins left="0.11811023622047245" right="0.11811023622047245" top="0.74803149606299213" bottom="0.74803149606299213" header="0.31496062992125984" footer="0.31496062992125984"/>
  <pageSetup paperSize="9" scale="67" orientation="portrait" r:id="rId1"/>
  <colBreaks count="1" manualBreakCount="1">
    <brk id="1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67"/>
  <sheetViews>
    <sheetView view="pageBreakPreview" topLeftCell="A4" zoomScale="80" zoomScaleNormal="70" zoomScaleSheetLayoutView="80" workbookViewId="0">
      <selection activeCell="A20" sqref="A20:XFD20"/>
    </sheetView>
  </sheetViews>
  <sheetFormatPr defaultRowHeight="15" x14ac:dyDescent="0.25"/>
  <cols>
    <col min="1" max="1" width="6.140625" style="24" customWidth="1"/>
    <col min="2" max="2" width="4.42578125" style="24" customWidth="1"/>
    <col min="3" max="3" width="39.570312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8.7109375" style="24" customWidth="1"/>
    <col min="12" max="12" width="12.5703125" style="24" customWidth="1"/>
    <col min="13" max="16384" width="9.140625" style="24"/>
  </cols>
  <sheetData>
    <row r="2" spans="1:12" ht="43.9" customHeight="1" x14ac:dyDescent="0.3">
      <c r="A2" s="84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4" spans="1:12" ht="36.75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3421.7000000000003</v>
      </c>
      <c r="J8" s="36" t="s">
        <v>16</v>
      </c>
      <c r="K8" s="37">
        <f>D8*G8*I8</f>
        <v>231580.65599999999</v>
      </c>
    </row>
    <row r="9" spans="1:12" ht="16.149999999999999" customHeight="1" x14ac:dyDescent="0.25">
      <c r="B9" s="31" t="s">
        <v>18</v>
      </c>
      <c r="C9" s="31" t="s">
        <v>19</v>
      </c>
      <c r="D9" s="39">
        <v>28.91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3421.7000000000003</v>
      </c>
      <c r="J9" s="36" t="s">
        <v>44</v>
      </c>
      <c r="K9" s="37">
        <f t="shared" ref="K9:K10" si="0">D9*G9*I9</f>
        <v>1187056.1640000001</v>
      </c>
    </row>
    <row r="10" spans="1:12" ht="16.149999999999999" customHeight="1" x14ac:dyDescent="0.25">
      <c r="B10" s="31" t="s">
        <v>21</v>
      </c>
      <c r="C10" s="31" t="s">
        <v>22</v>
      </c>
      <c r="D10" s="39">
        <v>9.27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3421.7000000000003</v>
      </c>
      <c r="J10" s="36" t="s">
        <v>46</v>
      </c>
      <c r="K10" s="37">
        <f t="shared" si="0"/>
        <v>380629.908</v>
      </c>
    </row>
    <row r="11" spans="1:12" ht="48" hidden="1" customHeight="1" x14ac:dyDescent="0.25">
      <c r="B11" s="31" t="s">
        <v>24</v>
      </c>
      <c r="C11" s="31" t="s">
        <v>25</v>
      </c>
      <c r="D11" s="39" t="e">
        <f>#REF!</f>
        <v>#REF!</v>
      </c>
      <c r="E11" s="34" t="s">
        <v>47</v>
      </c>
      <c r="F11" s="34" t="s">
        <v>15</v>
      </c>
      <c r="G11" s="34">
        <v>12</v>
      </c>
      <c r="H11" s="34" t="s">
        <v>15</v>
      </c>
      <c r="I11" s="35" t="e">
        <f>#REF!</f>
        <v>#REF!</v>
      </c>
      <c r="J11" s="36" t="s">
        <v>48</v>
      </c>
      <c r="K11" s="37" t="e">
        <f>D11*12*I11</f>
        <v>#REF!</v>
      </c>
    </row>
    <row r="12" spans="1:12" ht="15.75" hidden="1" x14ac:dyDescent="0.25">
      <c r="B12" s="31" t="s">
        <v>49</v>
      </c>
      <c r="C12" s="31" t="s">
        <v>26</v>
      </c>
      <c r="D12" s="40"/>
      <c r="E12" s="41"/>
      <c r="F12" s="34"/>
      <c r="G12" s="34"/>
      <c r="H12" s="34"/>
      <c r="I12" s="41"/>
      <c r="J12" s="37"/>
      <c r="K12" s="38" t="e">
        <f>SUM(K8:K11)</f>
        <v>#REF!</v>
      </c>
    </row>
    <row r="14" spans="1:12" ht="38.25" customHeight="1" x14ac:dyDescent="0.25">
      <c r="A14" s="67" t="s">
        <v>93</v>
      </c>
      <c r="B14" s="72" t="s">
        <v>85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15.75" customHeight="1" x14ac:dyDescent="0.25">
      <c r="A15" s="68"/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2" ht="15.75" customHeight="1" x14ac:dyDescent="0.25">
      <c r="A16" s="69" t="s">
        <v>94</v>
      </c>
      <c r="B16" s="72" t="s">
        <v>86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27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34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2" ht="15.75" customHeight="1" x14ac:dyDescent="0.25">
      <c r="A19" s="1"/>
      <c r="B19" s="72" t="s">
        <v>28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29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5.75" customHeight="1" x14ac:dyDescent="0.25">
      <c r="A21" s="1"/>
      <c r="B21" s="72" t="s">
        <v>30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88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89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2" t="s">
        <v>33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5.75" customHeight="1" x14ac:dyDescent="0.25">
      <c r="A25" s="1"/>
      <c r="B25" s="72" t="s">
        <v>90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2" ht="15.75" customHeight="1" x14ac:dyDescent="0.25">
      <c r="A26" s="1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2" ht="15.75" customHeight="1" x14ac:dyDescent="0.25">
      <c r="A27" s="70" t="s">
        <v>72</v>
      </c>
      <c r="B27" s="72" t="s">
        <v>91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ht="51.75" customHeight="1" x14ac:dyDescent="0.25">
      <c r="A29" s="70" t="s">
        <v>40</v>
      </c>
      <c r="B29" s="73" t="s">
        <v>92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</sheetData>
  <mergeCells count="17">
    <mergeCell ref="B21:K21"/>
    <mergeCell ref="B25:K25"/>
    <mergeCell ref="B27:L27"/>
    <mergeCell ref="B29:L29"/>
    <mergeCell ref="B22:K22"/>
    <mergeCell ref="B23:K23"/>
    <mergeCell ref="B24:K24"/>
    <mergeCell ref="B17:K17"/>
    <mergeCell ref="B18:K18"/>
    <mergeCell ref="B14:L14"/>
    <mergeCell ref="B19:K19"/>
    <mergeCell ref="B20:L20"/>
    <mergeCell ref="A2:K2"/>
    <mergeCell ref="B4:K4"/>
    <mergeCell ref="B5:F5"/>
    <mergeCell ref="D7:J7"/>
    <mergeCell ref="B16:K16"/>
  </mergeCells>
  <pageMargins left="0.39370078740157483" right="0.39370078740157483" top="0.74803149606299213" bottom="0.74803149606299213" header="0.31496062992125984" footer="0.31496062992125984"/>
  <pageSetup paperSize="9" scale="6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2"/>
  <sheetViews>
    <sheetView view="pageBreakPreview" topLeftCell="A4" zoomScale="80" zoomScaleNormal="70" zoomScaleSheetLayoutView="80" workbookViewId="0">
      <selection activeCell="A20" sqref="A20:XFD20"/>
    </sheetView>
  </sheetViews>
  <sheetFormatPr defaultRowHeight="15" x14ac:dyDescent="0.25"/>
  <cols>
    <col min="1" max="1" width="5.5703125" style="24" customWidth="1"/>
    <col min="2" max="2" width="4.42578125" style="24" customWidth="1"/>
    <col min="3" max="3" width="35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20.140625" style="24" customWidth="1"/>
    <col min="12" max="12" width="16.42578125" style="24" customWidth="1"/>
    <col min="13" max="16384" width="9.140625" style="24"/>
  </cols>
  <sheetData>
    <row r="2" spans="1:12" ht="43.9" customHeight="1" x14ac:dyDescent="0.25">
      <c r="B2" s="90" t="s">
        <v>73</v>
      </c>
      <c r="C2" s="90"/>
      <c r="D2" s="90"/>
      <c r="E2" s="90"/>
      <c r="F2" s="90"/>
      <c r="G2" s="90"/>
      <c r="H2" s="90"/>
      <c r="I2" s="90"/>
      <c r="J2" s="90"/>
      <c r="K2" s="90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3450.3999999999996</v>
      </c>
      <c r="J8" s="36" t="s">
        <v>16</v>
      </c>
      <c r="K8" s="37">
        <f>D8*G8*I8</f>
        <v>233523.07199999996</v>
      </c>
    </row>
    <row r="9" spans="1:12" ht="31.5" customHeight="1" x14ac:dyDescent="0.25">
      <c r="B9" s="31" t="s">
        <v>18</v>
      </c>
      <c r="C9" s="31" t="s">
        <v>19</v>
      </c>
      <c r="D9" s="39">
        <v>25.27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3450.3999999999996</v>
      </c>
      <c r="J9" s="36" t="s">
        <v>44</v>
      </c>
      <c r="K9" s="37">
        <f t="shared" ref="K9:K10" si="0">D9*G9*I9</f>
        <v>1046299.296</v>
      </c>
    </row>
    <row r="10" spans="1:12" ht="16.149999999999999" customHeight="1" x14ac:dyDescent="0.25">
      <c r="B10" s="31" t="s">
        <v>21</v>
      </c>
      <c r="C10" s="31" t="s">
        <v>22</v>
      </c>
      <c r="D10" s="39">
        <v>13.06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3450.3999999999996</v>
      </c>
      <c r="J10" s="36" t="s">
        <v>46</v>
      </c>
      <c r="K10" s="37">
        <f t="shared" si="0"/>
        <v>540746.68799999997</v>
      </c>
    </row>
    <row r="11" spans="1:12" ht="48" hidden="1" customHeight="1" x14ac:dyDescent="0.25">
      <c r="B11" s="31" t="s">
        <v>24</v>
      </c>
      <c r="C11" s="31" t="s">
        <v>25</v>
      </c>
      <c r="D11" s="39" t="e">
        <f>#REF!</f>
        <v>#REF!</v>
      </c>
      <c r="E11" s="34" t="s">
        <v>47</v>
      </c>
      <c r="F11" s="34" t="s">
        <v>15</v>
      </c>
      <c r="G11" s="34">
        <v>12</v>
      </c>
      <c r="H11" s="34" t="s">
        <v>15</v>
      </c>
      <c r="I11" s="35" t="e">
        <f>#REF!</f>
        <v>#REF!</v>
      </c>
      <c r="J11" s="36" t="s">
        <v>48</v>
      </c>
      <c r="K11" s="37" t="e">
        <f>D11*12*I11</f>
        <v>#REF!</v>
      </c>
    </row>
    <row r="12" spans="1:12" ht="15.75" hidden="1" x14ac:dyDescent="0.25">
      <c r="B12" s="31" t="s">
        <v>49</v>
      </c>
      <c r="C12" s="31" t="s">
        <v>26</v>
      </c>
      <c r="D12" s="40"/>
      <c r="E12" s="41"/>
      <c r="F12" s="34"/>
      <c r="G12" s="34"/>
      <c r="H12" s="34"/>
      <c r="I12" s="41"/>
      <c r="J12" s="37"/>
      <c r="K12" s="38" t="e">
        <f>SUM(K8:K11)</f>
        <v>#REF!</v>
      </c>
    </row>
    <row r="14" spans="1:12" ht="38.25" customHeight="1" x14ac:dyDescent="0.25">
      <c r="A14" s="67" t="s">
        <v>93</v>
      </c>
      <c r="B14" s="72" t="s">
        <v>85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15.75" customHeight="1" x14ac:dyDescent="0.25">
      <c r="A15" s="68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5.75" customHeight="1" x14ac:dyDescent="0.25">
      <c r="A16" s="69" t="s">
        <v>94</v>
      </c>
      <c r="B16" s="72" t="s">
        <v>86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27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34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2" ht="15.75" customHeight="1" x14ac:dyDescent="0.25">
      <c r="A19" s="1"/>
      <c r="B19" s="72" t="s">
        <v>28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29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5.75" customHeight="1" x14ac:dyDescent="0.25">
      <c r="A21" s="1"/>
      <c r="B21" s="72" t="s">
        <v>30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88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89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2" t="s">
        <v>33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5.75" customHeight="1" x14ac:dyDescent="0.25">
      <c r="A25" s="1"/>
      <c r="B25" s="72" t="s">
        <v>90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2" ht="15.75" customHeight="1" x14ac:dyDescent="0.25">
      <c r="A26" s="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2" ht="15.75" customHeight="1" x14ac:dyDescent="0.25">
      <c r="A27" s="70" t="s">
        <v>72</v>
      </c>
      <c r="B27" s="72" t="s">
        <v>91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ht="51.75" customHeight="1" x14ac:dyDescent="0.25">
      <c r="A29" s="70" t="s">
        <v>40</v>
      </c>
      <c r="B29" s="73" t="s">
        <v>92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</sheetData>
  <mergeCells count="17">
    <mergeCell ref="B27:L27"/>
    <mergeCell ref="B29:L29"/>
    <mergeCell ref="B20:L20"/>
    <mergeCell ref="B21:K21"/>
    <mergeCell ref="B23:K23"/>
    <mergeCell ref="B24:K24"/>
    <mergeCell ref="B22:K22"/>
    <mergeCell ref="B25:K25"/>
    <mergeCell ref="B17:K17"/>
    <mergeCell ref="B18:K18"/>
    <mergeCell ref="B14:L14"/>
    <mergeCell ref="B19:K19"/>
    <mergeCell ref="B2:K2"/>
    <mergeCell ref="B4:K4"/>
    <mergeCell ref="B5:F5"/>
    <mergeCell ref="D7:J7"/>
    <mergeCell ref="B16:K16"/>
  </mergeCells>
  <pageMargins left="0.39370078740157483" right="0.39370078740157483" top="0.74803149606299213" bottom="0.74803149606299213" header="0.31496062992125984" footer="0.31496062992125984"/>
  <pageSetup paperSize="9" scale="6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L72"/>
  <sheetViews>
    <sheetView view="pageBreakPreview" topLeftCell="A4" zoomScale="80" zoomScaleNormal="70" zoomScaleSheetLayoutView="80" workbookViewId="0">
      <selection activeCell="B20" sqref="B20:L20"/>
    </sheetView>
  </sheetViews>
  <sheetFormatPr defaultRowHeight="15" x14ac:dyDescent="0.25"/>
  <cols>
    <col min="1" max="1" width="6.28515625" style="24" customWidth="1"/>
    <col min="2" max="2" width="4.42578125" style="24" customWidth="1"/>
    <col min="3" max="3" width="38" style="24" customWidth="1"/>
    <col min="4" max="4" width="10.85546875" style="24" customWidth="1"/>
    <col min="5" max="5" width="9.7109375" style="24" customWidth="1"/>
    <col min="6" max="6" width="8.42578125" style="24" customWidth="1"/>
    <col min="7" max="7" width="8.28515625" style="24" customWidth="1"/>
    <col min="8" max="8" width="4.7109375" style="24" customWidth="1"/>
    <col min="9" max="9" width="11.28515625" style="24" customWidth="1"/>
    <col min="10" max="10" width="6.28515625" style="24" customWidth="1"/>
    <col min="11" max="11" width="17" style="24" customWidth="1"/>
    <col min="12" max="12" width="15.85546875" style="24" customWidth="1"/>
    <col min="13" max="16384" width="9.140625" style="24"/>
  </cols>
  <sheetData>
    <row r="2" spans="1:12" ht="58.5" customHeight="1" x14ac:dyDescent="0.3">
      <c r="B2" s="84" t="s">
        <v>50</v>
      </c>
      <c r="C2" s="84"/>
      <c r="D2" s="84"/>
      <c r="E2" s="84"/>
      <c r="F2" s="84"/>
      <c r="G2" s="84"/>
      <c r="H2" s="84"/>
      <c r="I2" s="84"/>
      <c r="J2" s="84"/>
      <c r="K2" s="84"/>
      <c r="L2" s="23"/>
    </row>
    <row r="4" spans="1:12" ht="34.9" customHeight="1" x14ac:dyDescent="0.25">
      <c r="B4" s="85" t="s">
        <v>42</v>
      </c>
      <c r="C4" s="85"/>
      <c r="D4" s="85"/>
      <c r="E4" s="85"/>
      <c r="F4" s="85"/>
      <c r="G4" s="85"/>
      <c r="H4" s="85"/>
      <c r="I4" s="85"/>
      <c r="J4" s="85"/>
      <c r="K4" s="85"/>
    </row>
    <row r="5" spans="1:12" x14ac:dyDescent="0.25">
      <c r="B5" s="86"/>
      <c r="C5" s="86"/>
      <c r="D5" s="86"/>
      <c r="E5" s="86"/>
      <c r="F5" s="86"/>
      <c r="G5" s="26"/>
      <c r="H5" s="26"/>
    </row>
    <row r="6" spans="1:12" ht="15.6" customHeight="1" x14ac:dyDescent="0.25">
      <c r="J6" s="27"/>
      <c r="K6" s="28" t="s">
        <v>4</v>
      </c>
    </row>
    <row r="7" spans="1:12" ht="78" customHeight="1" x14ac:dyDescent="0.25">
      <c r="B7" s="29" t="s">
        <v>6</v>
      </c>
      <c r="C7" s="29" t="s">
        <v>7</v>
      </c>
      <c r="D7" s="87" t="s">
        <v>8</v>
      </c>
      <c r="E7" s="88"/>
      <c r="F7" s="88"/>
      <c r="G7" s="88"/>
      <c r="H7" s="88"/>
      <c r="I7" s="88"/>
      <c r="J7" s="89"/>
      <c r="K7" s="29" t="s">
        <v>9</v>
      </c>
    </row>
    <row r="8" spans="1:12" ht="31.9" customHeight="1" x14ac:dyDescent="0.25">
      <c r="B8" s="31" t="s">
        <v>12</v>
      </c>
      <c r="C8" s="32" t="s">
        <v>13</v>
      </c>
      <c r="D8" s="33">
        <v>5.64</v>
      </c>
      <c r="E8" s="34" t="s">
        <v>14</v>
      </c>
      <c r="F8" s="34" t="s">
        <v>15</v>
      </c>
      <c r="G8" s="34">
        <v>12</v>
      </c>
      <c r="H8" s="34" t="s">
        <v>15</v>
      </c>
      <c r="I8" s="35">
        <v>3388.2</v>
      </c>
      <c r="J8" s="36" t="s">
        <v>16</v>
      </c>
      <c r="K8" s="37">
        <f>D8*G8*I8</f>
        <v>229313.37599999996</v>
      </c>
    </row>
    <row r="9" spans="1:12" ht="16.149999999999999" customHeight="1" x14ac:dyDescent="0.25">
      <c r="B9" s="31" t="s">
        <v>18</v>
      </c>
      <c r="C9" s="31" t="s">
        <v>19</v>
      </c>
      <c r="D9" s="39">
        <v>28.16</v>
      </c>
      <c r="E9" s="34" t="s">
        <v>43</v>
      </c>
      <c r="F9" s="34" t="s">
        <v>15</v>
      </c>
      <c r="G9" s="34">
        <v>12</v>
      </c>
      <c r="H9" s="34" t="s">
        <v>15</v>
      </c>
      <c r="I9" s="35">
        <v>3388.2</v>
      </c>
      <c r="J9" s="36" t="s">
        <v>44</v>
      </c>
      <c r="K9" s="37">
        <f t="shared" ref="K9:K10" si="0">D9*G9*I9</f>
        <v>1144940.544</v>
      </c>
    </row>
    <row r="10" spans="1:12" ht="16.149999999999999" customHeight="1" x14ac:dyDescent="0.25">
      <c r="B10" s="31" t="s">
        <v>21</v>
      </c>
      <c r="C10" s="31" t="s">
        <v>22</v>
      </c>
      <c r="D10" s="39">
        <v>9.5399999999999991</v>
      </c>
      <c r="E10" s="34" t="s">
        <v>45</v>
      </c>
      <c r="F10" s="34" t="s">
        <v>15</v>
      </c>
      <c r="G10" s="34">
        <v>12</v>
      </c>
      <c r="H10" s="34" t="s">
        <v>15</v>
      </c>
      <c r="I10" s="35">
        <v>3388.2</v>
      </c>
      <c r="J10" s="36" t="s">
        <v>46</v>
      </c>
      <c r="K10" s="37">
        <f t="shared" si="0"/>
        <v>387881.13599999994</v>
      </c>
    </row>
    <row r="11" spans="1:12" ht="48" hidden="1" customHeight="1" x14ac:dyDescent="0.25">
      <c r="B11" s="31" t="s">
        <v>24</v>
      </c>
      <c r="C11" s="31" t="s">
        <v>25</v>
      </c>
      <c r="D11" s="39" t="e">
        <f>#REF!</f>
        <v>#REF!</v>
      </c>
      <c r="E11" s="34" t="s">
        <v>47</v>
      </c>
      <c r="F11" s="34" t="s">
        <v>15</v>
      </c>
      <c r="G11" s="34">
        <v>12</v>
      </c>
      <c r="H11" s="34" t="s">
        <v>15</v>
      </c>
      <c r="I11" s="35" t="e">
        <f>#REF!</f>
        <v>#REF!</v>
      </c>
      <c r="J11" s="36" t="s">
        <v>48</v>
      </c>
      <c r="K11" s="37" t="e">
        <f>D11*12*I11</f>
        <v>#REF!</v>
      </c>
    </row>
    <row r="12" spans="1:12" ht="15.75" hidden="1" x14ac:dyDescent="0.25">
      <c r="B12" s="31" t="s">
        <v>49</v>
      </c>
      <c r="C12" s="31" t="s">
        <v>26</v>
      </c>
      <c r="D12" s="40"/>
      <c r="E12" s="41"/>
      <c r="F12" s="34"/>
      <c r="G12" s="34"/>
      <c r="H12" s="34"/>
      <c r="I12" s="41"/>
      <c r="J12" s="37"/>
      <c r="K12" s="38" t="e">
        <f>SUM(K8:K11)</f>
        <v>#REF!</v>
      </c>
    </row>
    <row r="14" spans="1:12" ht="38.25" customHeight="1" x14ac:dyDescent="0.25">
      <c r="A14" s="67" t="s">
        <v>93</v>
      </c>
      <c r="B14" s="72" t="s">
        <v>85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15.75" customHeight="1" x14ac:dyDescent="0.25">
      <c r="A15" s="68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5.75" customHeight="1" x14ac:dyDescent="0.25">
      <c r="A16" s="69" t="s">
        <v>94</v>
      </c>
      <c r="B16" s="72" t="s">
        <v>86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2" ht="15.75" customHeight="1" x14ac:dyDescent="0.25">
      <c r="A17" s="1"/>
      <c r="B17" s="72" t="s">
        <v>27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1:12" ht="15.75" customHeight="1" x14ac:dyDescent="0.25">
      <c r="A18" s="1"/>
      <c r="B18" s="72" t="s">
        <v>34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2" ht="15.75" customHeight="1" x14ac:dyDescent="0.25">
      <c r="A19" s="1"/>
      <c r="B19" s="72" t="s">
        <v>28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1:12" ht="15.75" customHeight="1" x14ac:dyDescent="0.25">
      <c r="A20" s="1"/>
      <c r="B20" s="72" t="s">
        <v>29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5.75" customHeight="1" x14ac:dyDescent="0.25">
      <c r="A21" s="1"/>
      <c r="B21" s="72" t="s">
        <v>30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2" ht="15.75" customHeight="1" x14ac:dyDescent="0.25">
      <c r="A22" s="1"/>
      <c r="B22" s="72" t="s">
        <v>88</v>
      </c>
      <c r="C22" s="72"/>
      <c r="D22" s="72"/>
      <c r="E22" s="72"/>
      <c r="F22" s="72"/>
      <c r="G22" s="72"/>
      <c r="H22" s="72"/>
      <c r="I22" s="72"/>
      <c r="J22" s="72"/>
      <c r="K22" s="72"/>
    </row>
    <row r="23" spans="1:12" ht="15.75" customHeight="1" x14ac:dyDescent="0.25">
      <c r="A23" s="1"/>
      <c r="B23" s="72" t="s">
        <v>89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2" ht="15.75" customHeight="1" x14ac:dyDescent="0.25">
      <c r="A24" s="1"/>
      <c r="B24" s="72" t="s">
        <v>33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5.75" customHeight="1" x14ac:dyDescent="0.25">
      <c r="A25" s="1"/>
      <c r="B25" s="72" t="s">
        <v>90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2" ht="15.75" customHeight="1" x14ac:dyDescent="0.25">
      <c r="A26" s="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2" ht="15.75" customHeight="1" x14ac:dyDescent="0.25">
      <c r="A27" s="70" t="s">
        <v>72</v>
      </c>
      <c r="B27" s="72" t="s">
        <v>91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ht="51.75" customHeight="1" x14ac:dyDescent="0.25">
      <c r="A29" s="70" t="s">
        <v>40</v>
      </c>
      <c r="B29" s="73" t="s">
        <v>92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s="42" customFormat="1" x14ac:dyDescent="0.25"/>
    <row r="31" spans="1:12" s="42" customFormat="1" x14ac:dyDescent="0.25"/>
    <row r="32" spans="1:12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</sheetData>
  <mergeCells count="17">
    <mergeCell ref="B2:K2"/>
    <mergeCell ref="B4:K4"/>
    <mergeCell ref="B5:F5"/>
    <mergeCell ref="D7:J7"/>
    <mergeCell ref="B18:K18"/>
    <mergeCell ref="B16:K16"/>
    <mergeCell ref="B17:K17"/>
    <mergeCell ref="B27:L27"/>
    <mergeCell ref="B29:L29"/>
    <mergeCell ref="B20:L20"/>
    <mergeCell ref="B14:L14"/>
    <mergeCell ref="B25:K25"/>
    <mergeCell ref="B19:K19"/>
    <mergeCell ref="B21:K21"/>
    <mergeCell ref="B22:K22"/>
    <mergeCell ref="B23:K23"/>
    <mergeCell ref="B24:K24"/>
  </mergeCells>
  <pageMargins left="0.39370078740157483" right="0.39370078740157483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39</vt:i4>
      </vt:variant>
      <vt:variant>
        <vt:lpstr>Именованные диапазоны</vt:lpstr>
      </vt:variant>
      <vt:variant>
        <vt:i4>39</vt:i4>
      </vt:variant>
    </vt:vector>
  </HeadingPairs>
  <TitlesOfParts>
    <vt:vector size="78" baseType="lpstr">
      <vt:lpstr>Северная 50Б</vt:lpstr>
      <vt:lpstr>Северная 50 А</vt:lpstr>
      <vt:lpstr>Северная 46</vt:lpstr>
      <vt:lpstr>Нефтяников 93</vt:lpstr>
      <vt:lpstr>Нефтяников 91</vt:lpstr>
      <vt:lpstr>Нефтяников 87</vt:lpstr>
      <vt:lpstr>Победы 25</vt:lpstr>
      <vt:lpstr>Победы 23</vt:lpstr>
      <vt:lpstr>Победы 21 а</vt:lpstr>
      <vt:lpstr>Победы 21</vt:lpstr>
      <vt:lpstr>Победы 19 а</vt:lpstr>
      <vt:lpstr>Победы 17 а</vt:lpstr>
      <vt:lpstr>Мира 12 б</vt:lpstr>
      <vt:lpstr>Мира 12 а</vt:lpstr>
      <vt:lpstr>Мира 12</vt:lpstr>
      <vt:lpstr>Мира 10 а</vt:lpstr>
      <vt:lpstr>Мира 10</vt:lpstr>
      <vt:lpstr>Мира 8</vt:lpstr>
      <vt:lpstr>Мира 6 а</vt:lpstr>
      <vt:lpstr>Мира 4 а</vt:lpstr>
      <vt:lpstr>Менделеева 24 а</vt:lpstr>
      <vt:lpstr>Менделеева 24</vt:lpstr>
      <vt:lpstr>Менделеева 22</vt:lpstr>
      <vt:lpstr>Менделеева 20</vt:lpstr>
      <vt:lpstr>Менделеева 18</vt:lpstr>
      <vt:lpstr>Менделеева 16</vt:lpstr>
      <vt:lpstr>Ленина 3 а</vt:lpstr>
      <vt:lpstr>Ленина 3</vt:lpstr>
      <vt:lpstr>Ленина 1</vt:lpstr>
      <vt:lpstr>Жукова 14</vt:lpstr>
      <vt:lpstr>Жукова 12а</vt:lpstr>
      <vt:lpstr>Жукова 22</vt:lpstr>
      <vt:lpstr>Мира 19а</vt:lpstr>
      <vt:lpstr>Северная 24 </vt:lpstr>
      <vt:lpstr>Северная 22</vt:lpstr>
      <vt:lpstr>Северная 20</vt:lpstr>
      <vt:lpstr>Северная 16 а</vt:lpstr>
      <vt:lpstr>Северная 14 </vt:lpstr>
      <vt:lpstr>Северная 18</vt:lpstr>
      <vt:lpstr>'Жукова 12а'!Область_печати</vt:lpstr>
      <vt:lpstr>'Жукова 14'!Область_печати</vt:lpstr>
      <vt:lpstr>'Жукова 22'!Область_печати</vt:lpstr>
      <vt:lpstr>'Ленина 1'!Область_печати</vt:lpstr>
      <vt:lpstr>'Ленина 3'!Область_печати</vt:lpstr>
      <vt:lpstr>'Ленина 3 а'!Область_печати</vt:lpstr>
      <vt:lpstr>'Менделеева 16'!Область_печати</vt:lpstr>
      <vt:lpstr>'Менделеева 18'!Область_печати</vt:lpstr>
      <vt:lpstr>'Менделеева 20'!Область_печати</vt:lpstr>
      <vt:lpstr>'Менделеева 22'!Область_печати</vt:lpstr>
      <vt:lpstr>'Менделеева 24'!Область_печати</vt:lpstr>
      <vt:lpstr>'Менделеева 24 а'!Область_печати</vt:lpstr>
      <vt:lpstr>'Мира 10'!Область_печати</vt:lpstr>
      <vt:lpstr>'Мира 10 а'!Область_печати</vt:lpstr>
      <vt:lpstr>'Мира 12'!Область_печати</vt:lpstr>
      <vt:lpstr>'Мира 12 а'!Область_печати</vt:lpstr>
      <vt:lpstr>'Мира 12 б'!Область_печати</vt:lpstr>
      <vt:lpstr>'Мира 19а'!Область_печати</vt:lpstr>
      <vt:lpstr>'Мира 4 а'!Область_печати</vt:lpstr>
      <vt:lpstr>'Мира 6 а'!Область_печати</vt:lpstr>
      <vt:lpstr>'Мира 8'!Область_печати</vt:lpstr>
      <vt:lpstr>'Нефтяников 87'!Область_печати</vt:lpstr>
      <vt:lpstr>'Нефтяников 91'!Область_печати</vt:lpstr>
      <vt:lpstr>'Нефтяников 93'!Область_печати</vt:lpstr>
      <vt:lpstr>'Победы 17 а'!Область_печати</vt:lpstr>
      <vt:lpstr>'Победы 19 а'!Область_печати</vt:lpstr>
      <vt:lpstr>'Победы 21'!Область_печати</vt:lpstr>
      <vt:lpstr>'Победы 21 а'!Область_печати</vt:lpstr>
      <vt:lpstr>'Победы 23'!Область_печати</vt:lpstr>
      <vt:lpstr>'Победы 25'!Область_печати</vt:lpstr>
      <vt:lpstr>'Северная 14 '!Область_печати</vt:lpstr>
      <vt:lpstr>'Северная 16 а'!Область_печати</vt:lpstr>
      <vt:lpstr>'Северная 18'!Область_печати</vt:lpstr>
      <vt:lpstr>'Северная 20'!Область_печати</vt:lpstr>
      <vt:lpstr>'Северная 22'!Область_печати</vt:lpstr>
      <vt:lpstr>'Северная 24 '!Область_печати</vt:lpstr>
      <vt:lpstr>'Северная 46'!Область_печати</vt:lpstr>
      <vt:lpstr>'Северная 50 А'!Область_печати</vt:lpstr>
      <vt:lpstr>'Северная 50Б'!Область_печати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2019-10-25T08:36:26Z</dcterms:modified>
</cp:coreProperties>
</file>